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d.docs.live.net/5f0a9464f0387433/1.UNIVERSIDAD ICE MEXICO_/Sesión 4 ANALISIS FINANCIERO/"/>
    </mc:Choice>
  </mc:AlternateContent>
  <xr:revisionPtr revIDLastSave="220" documentId="14_{BDFA9F4F-5A40-40EF-850D-F9455CCDD347}" xr6:coauthVersionLast="47" xr6:coauthVersionMax="47" xr10:uidLastSave="{6D5CD201-1202-486D-9DA2-907FC4B8D2F2}"/>
  <bookViews>
    <workbookView xWindow="-120" yWindow="-120" windowWidth="20730" windowHeight="11040" activeTab="3" xr2:uid="{00000000-000D-0000-FFFF-FFFF00000000}"/>
  </bookViews>
  <sheets>
    <sheet name="Plantilla VAN" sheetId="1" r:id="rId1"/>
    <sheet name="TIR" sheetId="2" r:id="rId2"/>
    <sheet name="TIR2" sheetId="3" r:id="rId3"/>
    <sheet name="cedula R&amp;O" sheetId="5" r:id="rId4"/>
    <sheet name="Plantilla PRI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4" l="1"/>
  <c r="B6" i="4"/>
  <c r="B7" i="4"/>
  <c r="B8" i="4"/>
  <c r="B4" i="4"/>
  <c r="C9" i="2"/>
  <c r="C8" i="2"/>
  <c r="B8" i="2"/>
  <c r="B10" i="2"/>
  <c r="C7" i="2"/>
  <c r="C6" i="2"/>
  <c r="B7" i="2"/>
  <c r="B6" i="2"/>
  <c r="B5" i="2"/>
  <c r="B4" i="2"/>
  <c r="C4" i="2" s="1"/>
  <c r="B5" i="1"/>
  <c r="B6" i="1" s="1"/>
  <c r="B7" i="1" s="1"/>
  <c r="B8" i="1" s="1"/>
  <c r="B4" i="1"/>
  <c r="B17" i="1" l="1"/>
  <c r="G14" i="5" l="1"/>
  <c r="G12" i="5"/>
  <c r="F12" i="5"/>
  <c r="G10" i="5"/>
  <c r="F9" i="5"/>
  <c r="C4" i="4"/>
  <c r="C5" i="4" s="1"/>
  <c r="C6" i="4" s="1"/>
  <c r="C4" i="3"/>
  <c r="C5" i="3" s="1"/>
  <c r="C6" i="3" s="1"/>
  <c r="C7" i="3" s="1"/>
  <c r="C8" i="3" s="1"/>
  <c r="B10" i="3"/>
  <c r="C5" i="2"/>
  <c r="C7" i="4" l="1"/>
  <c r="D6" i="4"/>
  <c r="D5" i="4"/>
  <c r="D4" i="4"/>
  <c r="D7" i="4" l="1"/>
  <c r="C8" i="4"/>
  <c r="D8" i="4" l="1"/>
  <c r="B10" i="4" a="1"/>
  <c r="B10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<sst xmlns="http://schemas.openxmlformats.org/spreadsheetml/2006/main" count="48" uniqueCount="35">
  <si>
    <t>Plantilla para Cálculo Automático del VAN</t>
  </si>
  <si>
    <t>Periodo</t>
  </si>
  <si>
    <t>Flujo de Caja</t>
  </si>
  <si>
    <t>Descripción</t>
  </si>
  <si>
    <t>Inversión inicial</t>
  </si>
  <si>
    <t>Tasa de descuento</t>
  </si>
  <si>
    <t>VAN</t>
  </si>
  <si>
    <t>Proyecto Proyecto A - Cálculo de TIR y PRI</t>
  </si>
  <si>
    <t>Flujo Acumulado</t>
  </si>
  <si>
    <t>Notas</t>
  </si>
  <si>
    <t>TIR</t>
  </si>
  <si>
    <t>PRI (Periodo de Recuperación)</t>
  </si>
  <si>
    <t>Revisar flujo acumulado cuando se vuelve positivo</t>
  </si>
  <si>
    <t>Proyecto Proyecto B - Cálculo de TIR y PRI</t>
  </si>
  <si>
    <t>Plantilla Automática para Cálculo del PRI (Periodo de Recuperación de la Inversión)</t>
  </si>
  <si>
    <t>¿Se recuperó?</t>
  </si>
  <si>
    <t>PRI estimado</t>
  </si>
  <si>
    <r>
      <t xml:space="preserve">La </t>
    </r>
    <r>
      <rPr>
        <b/>
        <sz val="11"/>
        <color theme="1"/>
        <rFont val="Calibri"/>
        <family val="2"/>
        <scheme val="minor"/>
      </rPr>
      <t>TIR</t>
    </r>
    <r>
      <rPr>
        <sz val="11"/>
        <color theme="1"/>
        <rFont val="Calibri"/>
        <family val="2"/>
        <scheme val="minor"/>
      </rPr>
      <t xml:space="preserve"> es el valor de </t>
    </r>
    <r>
      <rPr>
        <b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 xml:space="preserve"> que hace que toda la ecuación sea igual a </t>
    </r>
    <r>
      <rPr>
        <b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.</t>
    </r>
  </si>
  <si>
    <t>La TIR es la tasa de rendimiento que genera un proyecto considerando todos sus flujos futuros de efectivo.</t>
  </si>
  <si>
    <r>
      <t xml:space="preserve">Si </t>
    </r>
    <r>
      <rPr>
        <b/>
        <sz val="11"/>
        <color theme="1"/>
        <rFont val="Calibri"/>
        <family val="2"/>
        <scheme val="minor"/>
      </rPr>
      <t>TIR &gt; costo de capital</t>
    </r>
    <r>
      <rPr>
        <sz val="11"/>
        <color theme="1"/>
        <rFont val="Calibri"/>
        <family val="2"/>
        <scheme val="minor"/>
      </rPr>
      <t xml:space="preserve"> → conviene invertir</t>
    </r>
  </si>
  <si>
    <r>
      <t xml:space="preserve">Si </t>
    </r>
    <r>
      <rPr>
        <b/>
        <sz val="11"/>
        <color theme="1"/>
        <rFont val="Calibri"/>
        <family val="2"/>
        <scheme val="minor"/>
      </rPr>
      <t>TIR &lt; costo de capital</t>
    </r>
    <r>
      <rPr>
        <sz val="11"/>
        <color theme="1"/>
        <rFont val="Calibri"/>
        <family val="2"/>
        <scheme val="minor"/>
      </rPr>
      <t xml:space="preserve"> → no conviene invertir</t>
    </r>
  </si>
  <si>
    <t>k MXP</t>
  </si>
  <si>
    <t>K MXP</t>
  </si>
  <si>
    <t>CEDULA RIESGOS Y OPORTUNIDADES</t>
  </si>
  <si>
    <t>RIESGOS</t>
  </si>
  <si>
    <t>OPORTUNIDADES</t>
  </si>
  <si>
    <t>Tasa Inflacionaria para 2027-2029</t>
  </si>
  <si>
    <t>BASE INGRESOS</t>
  </si>
  <si>
    <t>BASE GASTOS</t>
  </si>
  <si>
    <t>Tasa Interés</t>
  </si>
  <si>
    <t>Negocio probable</t>
  </si>
  <si>
    <t>inversión inicial</t>
  </si>
  <si>
    <t>Flujo caja</t>
  </si>
  <si>
    <t>Proyección</t>
  </si>
  <si>
    <t>años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</si>
</sst>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8" formatCode="0.0%"/>
  </numFmts>
  <fonts count="7" x14ac:knownFonts="1">
    <font>
      <sz val="11"/>
      <color theme="1"/>
      <name val="Calibri"/>
      <family val="2"/>
      <scheme val="minor"/>
    </font>
    <font>
      <b/>
      <sz val="14"/>
      <color rgb="FFFFFFFF"/>
      <name val="Calibri"/>
    </font>
    <font>
      <b/>
      <sz val="11"/>
      <color rgb="FFFFFFFF"/>
      <name val="Calibri"/>
    </font>
    <font>
      <b/>
      <sz val="11"/>
      <name val="Calibri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1F4E79"/>
      </patternFill>
    </fill>
    <fill>
      <patternFill patternType="solid">
        <fgColor rgb="FF305496"/>
      </patternFill>
    </fill>
    <fill>
      <patternFill patternType="solid">
        <fgColor rgb="FFD9E1F2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21">
    <xf numFmtId="0" fontId="0" fillId="0" borderId="0" xfId="0"/>
    <xf numFmtId="0" fontId="2" fillId="3" borderId="0" xfId="0" applyFont="1" applyFill="1" applyAlignment="1">
      <alignment horizontal="center"/>
    </xf>
    <xf numFmtId="0" fontId="3" fillId="0" borderId="0" xfId="0" applyFont="1"/>
    <xf numFmtId="10" fontId="0" fillId="0" borderId="0" xfId="0" applyNumberFormat="1"/>
    <xf numFmtId="0" fontId="3" fillId="4" borderId="0" xfId="0" applyFont="1" applyFill="1"/>
    <xf numFmtId="0" fontId="1" fillId="2" borderId="0" xfId="0" applyFont="1" applyFill="1" applyAlignment="1">
      <alignment horizontal="center"/>
    </xf>
    <xf numFmtId="0" fontId="0" fillId="0" borderId="0" xfId="0"/>
    <xf numFmtId="168" fontId="0" fillId="0" borderId="0" xfId="0" applyNumberFormat="1"/>
    <xf numFmtId="0" fontId="0" fillId="0" borderId="1" xfId="0" applyBorder="1"/>
    <xf numFmtId="0" fontId="0" fillId="0" borderId="0" xfId="0" quotePrefix="1"/>
    <xf numFmtId="3" fontId="0" fillId="0" borderId="0" xfId="0" applyNumberFormat="1"/>
    <xf numFmtId="0" fontId="0" fillId="0" borderId="1" xfId="0" quotePrefix="1" applyBorder="1"/>
    <xf numFmtId="0" fontId="0" fillId="0" borderId="0" xfId="0" applyAlignment="1">
      <alignment horizontal="left" vertical="center" indent="1"/>
    </xf>
    <xf numFmtId="43" fontId="3" fillId="4" borderId="0" xfId="1" applyFont="1" applyFill="1"/>
    <xf numFmtId="9" fontId="0" fillId="0" borderId="0" xfId="0" applyNumberFormat="1"/>
    <xf numFmtId="44" fontId="0" fillId="0" borderId="0" xfId="2" applyFont="1"/>
    <xf numFmtId="43" fontId="0" fillId="0" borderId="0" xfId="1" applyFont="1"/>
    <xf numFmtId="43" fontId="0" fillId="0" borderId="1" xfId="1" applyFont="1" applyBorder="1"/>
    <xf numFmtId="43" fontId="0" fillId="0" borderId="0" xfId="0" applyNumberFormat="1"/>
    <xf numFmtId="43" fontId="6" fillId="0" borderId="0" xfId="0" applyNumberFormat="1" applyFont="1"/>
    <xf numFmtId="0" fontId="6" fillId="0" borderId="0" xfId="0" applyFont="1"/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57150</xdr:colOff>
      <xdr:row>3</xdr:row>
      <xdr:rowOff>180975</xdr:rowOff>
    </xdr:from>
    <xdr:to>
      <xdr:col>9</xdr:col>
      <xdr:colOff>600608</xdr:colOff>
      <xdr:row>8</xdr:row>
      <xdr:rowOff>38213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E825760-EC1B-6464-F2E9-EB08617E2B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19600" y="800100"/>
          <a:ext cx="3820058" cy="8097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523875</xdr:colOff>
      <xdr:row>2</xdr:row>
      <xdr:rowOff>186026</xdr:rowOff>
    </xdr:from>
    <xdr:to>
      <xdr:col>13</xdr:col>
      <xdr:colOff>153470</xdr:colOff>
      <xdr:row>13</xdr:row>
      <xdr:rowOff>181411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82474C-0C99-253B-D830-C2FABE38DE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91175" y="614651"/>
          <a:ext cx="5115995" cy="20908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7"/>
  <sheetViews>
    <sheetView showGridLines="0" workbookViewId="0">
      <pane ySplit="3" topLeftCell="A4" activePane="bottomLeft" state="frozen"/>
      <selection pane="bottomLeft" activeCell="B8" sqref="B8"/>
    </sheetView>
  </sheetViews>
  <sheetFormatPr baseColWidth="10" defaultColWidth="9.140625" defaultRowHeight="15" x14ac:dyDescent="0.25"/>
  <cols>
    <col min="1" max="1" width="17.42578125" bestFit="1" customWidth="1"/>
    <col min="2" max="2" width="18" customWidth="1"/>
    <col min="3" max="3" width="28" customWidth="1"/>
    <col min="4" max="4" width="2" customWidth="1"/>
    <col min="6" max="6" width="10.140625" bestFit="1" customWidth="1"/>
    <col min="9" max="9" width="11.5703125" bestFit="1" customWidth="1"/>
  </cols>
  <sheetData>
    <row r="1" spans="1:10" ht="18.75" x14ac:dyDescent="0.3">
      <c r="A1" s="5" t="s">
        <v>0</v>
      </c>
      <c r="B1" s="6"/>
      <c r="C1" s="6"/>
      <c r="D1" s="6"/>
      <c r="G1" t="s">
        <v>31</v>
      </c>
      <c r="I1" s="16">
        <v>350000</v>
      </c>
    </row>
    <row r="2" spans="1:10" x14ac:dyDescent="0.25">
      <c r="B2" t="s">
        <v>21</v>
      </c>
      <c r="G2" t="s">
        <v>32</v>
      </c>
      <c r="I2" s="16">
        <v>100000</v>
      </c>
    </row>
    <row r="3" spans="1:10" x14ac:dyDescent="0.25">
      <c r="A3" s="1" t="s">
        <v>1</v>
      </c>
      <c r="B3" s="1" t="s">
        <v>2</v>
      </c>
      <c r="C3" s="1" t="s">
        <v>3</v>
      </c>
      <c r="G3" t="s">
        <v>33</v>
      </c>
      <c r="I3">
        <v>5</v>
      </c>
      <c r="J3" t="s">
        <v>34</v>
      </c>
    </row>
    <row r="4" spans="1:10" x14ac:dyDescent="0.25">
      <c r="A4">
        <v>0</v>
      </c>
      <c r="B4" s="18">
        <f>-I1</f>
        <v>-350000</v>
      </c>
      <c r="C4" t="s">
        <v>4</v>
      </c>
    </row>
    <row r="5" spans="1:10" x14ac:dyDescent="0.25">
      <c r="A5">
        <v>1</v>
      </c>
      <c r="B5" s="18">
        <f>+I2</f>
        <v>100000</v>
      </c>
    </row>
    <row r="6" spans="1:10" x14ac:dyDescent="0.25">
      <c r="A6">
        <v>2</v>
      </c>
      <c r="B6" s="18">
        <f>+B5</f>
        <v>100000</v>
      </c>
    </row>
    <row r="7" spans="1:10" x14ac:dyDescent="0.25">
      <c r="A7">
        <v>3</v>
      </c>
      <c r="B7" s="18">
        <f t="shared" ref="B7:B12" si="0">+B6</f>
        <v>100000</v>
      </c>
    </row>
    <row r="8" spans="1:10" x14ac:dyDescent="0.25">
      <c r="A8">
        <v>4</v>
      </c>
      <c r="B8" s="18">
        <f t="shared" si="0"/>
        <v>100000</v>
      </c>
    </row>
    <row r="9" spans="1:10" x14ac:dyDescent="0.25">
      <c r="A9">
        <v>5</v>
      </c>
      <c r="B9" s="18">
        <v>55000</v>
      </c>
    </row>
    <row r="10" spans="1:10" x14ac:dyDescent="0.25">
      <c r="A10">
        <v>6</v>
      </c>
      <c r="B10" s="18"/>
    </row>
    <row r="11" spans="1:10" x14ac:dyDescent="0.25">
      <c r="A11">
        <v>7</v>
      </c>
      <c r="B11" s="18"/>
    </row>
    <row r="12" spans="1:10" x14ac:dyDescent="0.25">
      <c r="A12">
        <v>8</v>
      </c>
      <c r="B12" s="18"/>
    </row>
    <row r="13" spans="1:10" x14ac:dyDescent="0.25">
      <c r="A13">
        <v>9</v>
      </c>
      <c r="B13" s="18"/>
    </row>
    <row r="14" spans="1:10" x14ac:dyDescent="0.25">
      <c r="B14" s="18"/>
    </row>
    <row r="15" spans="1:10" x14ac:dyDescent="0.25">
      <c r="A15" s="2" t="s">
        <v>5</v>
      </c>
      <c r="B15" s="3">
        <v>0.1</v>
      </c>
    </row>
    <row r="17" spans="1:12" x14ac:dyDescent="0.25">
      <c r="A17" s="2" t="s">
        <v>6</v>
      </c>
      <c r="B17" s="13">
        <f>NPV(B15,B5:B13)+B4</f>
        <v>1137.2174031827599</v>
      </c>
      <c r="F17" s="8"/>
      <c r="G17" s="9"/>
      <c r="H17" s="8"/>
      <c r="I17" s="9"/>
      <c r="J17" s="8"/>
      <c r="K17" s="9"/>
      <c r="L17" s="10"/>
    </row>
    <row r="18" spans="1:12" x14ac:dyDescent="0.25">
      <c r="F18" s="7"/>
      <c r="H18" s="7"/>
      <c r="J18" s="7"/>
    </row>
    <row r="20" spans="1:12" x14ac:dyDescent="0.25">
      <c r="F20" s="8"/>
      <c r="G20" s="11"/>
      <c r="H20" s="8"/>
      <c r="I20" s="9"/>
      <c r="J20" s="8"/>
      <c r="K20" s="9"/>
      <c r="L20" s="10"/>
    </row>
    <row r="23" spans="1:12" x14ac:dyDescent="0.25">
      <c r="G23" s="9"/>
      <c r="I23" s="9"/>
      <c r="K23" s="9"/>
      <c r="L23" s="10"/>
    </row>
    <row r="26" spans="1:12" x14ac:dyDescent="0.25">
      <c r="F26" s="10"/>
    </row>
    <row r="27" spans="1:12" x14ac:dyDescent="0.25">
      <c r="F27" s="10"/>
    </row>
  </sheetData>
  <mergeCells count="1">
    <mergeCell ref="A1:D1"/>
  </mergeCells>
  <pageMargins left="0.75" right="0.75" top="1" bottom="1" header="0.5" footer="0.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F968F-8848-4841-8FF9-8815221D9E1F}">
  <dimension ref="A1:F22"/>
  <sheetViews>
    <sheetView showGridLines="0" workbookViewId="0">
      <pane ySplit="3" topLeftCell="A4" activePane="bottomLeft" state="frozen"/>
      <selection pane="bottomLeft" activeCell="D10" sqref="D10"/>
    </sheetView>
  </sheetViews>
  <sheetFormatPr baseColWidth="10" defaultColWidth="9.140625" defaultRowHeight="15" x14ac:dyDescent="0.25"/>
  <cols>
    <col min="1" max="1" width="12" customWidth="1"/>
    <col min="2" max="3" width="18" customWidth="1"/>
    <col min="4" max="4" width="28" customWidth="1"/>
  </cols>
  <sheetData>
    <row r="1" spans="1:6" ht="18.75" x14ac:dyDescent="0.3">
      <c r="A1" s="5" t="s">
        <v>7</v>
      </c>
      <c r="B1" s="6"/>
      <c r="C1" s="6"/>
      <c r="D1" s="6"/>
    </row>
    <row r="2" spans="1:6" x14ac:dyDescent="0.25">
      <c r="B2" t="s">
        <v>22</v>
      </c>
    </row>
    <row r="3" spans="1:6" x14ac:dyDescent="0.25">
      <c r="A3" s="1" t="s">
        <v>1</v>
      </c>
      <c r="B3" s="1" t="s">
        <v>2</v>
      </c>
      <c r="C3" s="1" t="s">
        <v>8</v>
      </c>
      <c r="D3" s="1" t="s">
        <v>9</v>
      </c>
    </row>
    <row r="4" spans="1:6" x14ac:dyDescent="0.25">
      <c r="A4">
        <v>0</v>
      </c>
      <c r="B4" s="18">
        <f>-'Plantilla VAN'!I1</f>
        <v>-350000</v>
      </c>
      <c r="C4">
        <f>B4</f>
        <v>-350000</v>
      </c>
    </row>
    <row r="5" spans="1:6" x14ac:dyDescent="0.25">
      <c r="A5">
        <v>1</v>
      </c>
      <c r="B5" s="18">
        <f>+'Plantilla VAN'!I2</f>
        <v>100000</v>
      </c>
      <c r="C5">
        <f>C4+B5</f>
        <v>-250000</v>
      </c>
    </row>
    <row r="6" spans="1:6" x14ac:dyDescent="0.25">
      <c r="A6">
        <v>2</v>
      </c>
      <c r="B6" s="18">
        <f>+B5</f>
        <v>100000</v>
      </c>
      <c r="C6" s="18">
        <f>C5+B6</f>
        <v>-150000</v>
      </c>
    </row>
    <row r="7" spans="1:6" x14ac:dyDescent="0.25">
      <c r="A7">
        <v>3</v>
      </c>
      <c r="B7" s="18">
        <f>+B6</f>
        <v>100000</v>
      </c>
      <c r="C7" s="18">
        <f>C6+B7</f>
        <v>-50000</v>
      </c>
    </row>
    <row r="8" spans="1:6" x14ac:dyDescent="0.25">
      <c r="A8">
        <v>4</v>
      </c>
      <c r="B8" s="18">
        <f>+B7</f>
        <v>100000</v>
      </c>
      <c r="C8" s="18">
        <f>C7+B8</f>
        <v>50000</v>
      </c>
    </row>
    <row r="9" spans="1:6" x14ac:dyDescent="0.25">
      <c r="A9">
        <v>5</v>
      </c>
      <c r="B9" s="18">
        <v>55000</v>
      </c>
      <c r="C9" s="18">
        <f>C8+B9</f>
        <v>105000</v>
      </c>
    </row>
    <row r="10" spans="1:6" x14ac:dyDescent="0.25">
      <c r="A10" t="s">
        <v>10</v>
      </c>
      <c r="B10" s="14">
        <f>IRR(B4:B9)</f>
        <v>0.10135513271430119</v>
      </c>
    </row>
    <row r="11" spans="1:6" x14ac:dyDescent="0.25">
      <c r="A11" t="s">
        <v>11</v>
      </c>
      <c r="B11" t="s">
        <v>12</v>
      </c>
    </row>
    <row r="16" spans="1:6" x14ac:dyDescent="0.25">
      <c r="F16" t="s">
        <v>17</v>
      </c>
    </row>
    <row r="18" spans="6:6" x14ac:dyDescent="0.25">
      <c r="F18" t="s">
        <v>18</v>
      </c>
    </row>
    <row r="19" spans="6:6" x14ac:dyDescent="0.25">
      <c r="F19" s="12"/>
    </row>
    <row r="20" spans="6:6" x14ac:dyDescent="0.25">
      <c r="F20" s="12" t="s">
        <v>19</v>
      </c>
    </row>
    <row r="21" spans="6:6" x14ac:dyDescent="0.25">
      <c r="F21" s="12"/>
    </row>
    <row r="22" spans="6:6" x14ac:dyDescent="0.25">
      <c r="F22" s="12" t="s">
        <v>20</v>
      </c>
    </row>
  </sheetData>
  <mergeCells count="1">
    <mergeCell ref="A1:D1"/>
  </mergeCells>
  <pageMargins left="0.75" right="0.75" top="1" bottom="1" header="0.5" footer="0.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6B23E-C1D1-468E-9F43-98C86F1F725A}">
  <dimension ref="A1:D11"/>
  <sheetViews>
    <sheetView workbookViewId="0">
      <pane ySplit="3" topLeftCell="A4" activePane="bottomLeft" state="frozen"/>
      <selection pane="bottomLeft" activeCell="F9" sqref="F9"/>
    </sheetView>
  </sheetViews>
  <sheetFormatPr baseColWidth="10" defaultColWidth="9.140625" defaultRowHeight="15" x14ac:dyDescent="0.25"/>
  <cols>
    <col min="1" max="1" width="12" customWidth="1"/>
    <col min="2" max="3" width="18" customWidth="1"/>
    <col min="4" max="4" width="28" customWidth="1"/>
  </cols>
  <sheetData>
    <row r="1" spans="1:4" ht="18.75" x14ac:dyDescent="0.3">
      <c r="A1" s="5" t="s">
        <v>13</v>
      </c>
      <c r="B1" s="6"/>
      <c r="C1" s="6"/>
      <c r="D1" s="6"/>
    </row>
    <row r="3" spans="1:4" x14ac:dyDescent="0.25">
      <c r="A3" s="1" t="s">
        <v>1</v>
      </c>
      <c r="B3" s="1" t="s">
        <v>2</v>
      </c>
      <c r="C3" s="1" t="s">
        <v>8</v>
      </c>
      <c r="D3" s="1" t="s">
        <v>9</v>
      </c>
    </row>
    <row r="4" spans="1:4" x14ac:dyDescent="0.25">
      <c r="A4">
        <v>0</v>
      </c>
      <c r="B4">
        <v>-15000</v>
      </c>
      <c r="C4">
        <f>B4</f>
        <v>-15000</v>
      </c>
    </row>
    <row r="5" spans="1:4" x14ac:dyDescent="0.25">
      <c r="A5">
        <v>1</v>
      </c>
      <c r="B5">
        <v>3000</v>
      </c>
      <c r="C5">
        <f>C4+B5</f>
        <v>-12000</v>
      </c>
    </row>
    <row r="6" spans="1:4" x14ac:dyDescent="0.25">
      <c r="A6">
        <v>2</v>
      </c>
      <c r="B6">
        <v>5000</v>
      </c>
      <c r="C6">
        <f>C5+B6</f>
        <v>-7000</v>
      </c>
    </row>
    <row r="7" spans="1:4" x14ac:dyDescent="0.25">
      <c r="A7">
        <v>3</v>
      </c>
      <c r="B7">
        <v>6000</v>
      </c>
      <c r="C7">
        <f>C6+B7</f>
        <v>-1000</v>
      </c>
    </row>
    <row r="8" spans="1:4" x14ac:dyDescent="0.25">
      <c r="A8">
        <v>4</v>
      </c>
      <c r="B8">
        <v>7000</v>
      </c>
      <c r="C8">
        <f>C7+B8</f>
        <v>6000</v>
      </c>
    </row>
    <row r="10" spans="1:4" x14ac:dyDescent="0.25">
      <c r="A10" t="s">
        <v>10</v>
      </c>
      <c r="B10">
        <f>IRR(B4:B8)</f>
        <v>0.13062386530460768</v>
      </c>
    </row>
    <row r="11" spans="1:4" x14ac:dyDescent="0.25">
      <c r="A11" t="s">
        <v>11</v>
      </c>
      <c r="B11" t="s">
        <v>12</v>
      </c>
    </row>
  </sheetData>
  <mergeCells count="1">
    <mergeCell ref="A1:D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CE7BE-BD11-466D-9FA2-1FE3CEA7AF1B}">
  <dimension ref="D3:G14"/>
  <sheetViews>
    <sheetView tabSelected="1" workbookViewId="0">
      <selection activeCell="E1" sqref="E1"/>
    </sheetView>
  </sheetViews>
  <sheetFormatPr baseColWidth="10" defaultRowHeight="15" x14ac:dyDescent="0.25"/>
  <cols>
    <col min="4" max="4" width="33.42578125" bestFit="1" customWidth="1"/>
    <col min="5" max="5" width="37.28515625" customWidth="1"/>
    <col min="6" max="6" width="11.42578125" style="16"/>
    <col min="7" max="7" width="16.42578125" bestFit="1" customWidth="1"/>
  </cols>
  <sheetData>
    <row r="3" spans="4:7" x14ac:dyDescent="0.25">
      <c r="D3" t="s">
        <v>23</v>
      </c>
    </row>
    <row r="5" spans="4:7" x14ac:dyDescent="0.25">
      <c r="F5" s="16" t="s">
        <v>24</v>
      </c>
      <c r="G5" t="s">
        <v>25</v>
      </c>
    </row>
    <row r="6" spans="4:7" x14ac:dyDescent="0.25">
      <c r="D6" t="s">
        <v>27</v>
      </c>
      <c r="E6" s="15">
        <v>4000000</v>
      </c>
    </row>
    <row r="7" spans="4:7" x14ac:dyDescent="0.25">
      <c r="D7" t="s">
        <v>28</v>
      </c>
      <c r="E7" s="15">
        <v>3000000</v>
      </c>
    </row>
    <row r="9" spans="4:7" x14ac:dyDescent="0.25">
      <c r="D9" t="s">
        <v>26</v>
      </c>
      <c r="E9" s="14">
        <v>0.1</v>
      </c>
      <c r="F9" s="16">
        <f>-E7*E9</f>
        <v>-300000</v>
      </c>
    </row>
    <row r="10" spans="4:7" x14ac:dyDescent="0.25">
      <c r="D10" t="s">
        <v>29</v>
      </c>
      <c r="E10" s="14">
        <v>0.1</v>
      </c>
      <c r="G10" s="16">
        <f>+E6*E10</f>
        <v>400000</v>
      </c>
    </row>
    <row r="11" spans="4:7" x14ac:dyDescent="0.25">
      <c r="D11" t="s">
        <v>30</v>
      </c>
      <c r="F11" s="17"/>
      <c r="G11" s="17">
        <v>750000</v>
      </c>
    </row>
    <row r="12" spans="4:7" x14ac:dyDescent="0.25">
      <c r="F12" s="16">
        <f>SUM(F9:F11)</f>
        <v>-300000</v>
      </c>
      <c r="G12" s="16">
        <f>SUM(G9:G11)</f>
        <v>1150000</v>
      </c>
    </row>
    <row r="14" spans="4:7" x14ac:dyDescent="0.25">
      <c r="G14" s="19">
        <f>+G12+F12</f>
        <v>850000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7C226-80A9-4002-8784-75537826FC21}">
  <dimension ref="A1:E10"/>
  <sheetViews>
    <sheetView workbookViewId="0">
      <pane ySplit="3" topLeftCell="A4" activePane="bottomLeft" state="frozen"/>
      <selection pane="bottomLeft" activeCell="C8" sqref="C8"/>
    </sheetView>
  </sheetViews>
  <sheetFormatPr baseColWidth="10" defaultColWidth="9.140625" defaultRowHeight="15" x14ac:dyDescent="0.25"/>
  <cols>
    <col min="1" max="1" width="12" customWidth="1"/>
    <col min="2" max="2" width="16" customWidth="1"/>
    <col min="3" max="3" width="18" customWidth="1"/>
    <col min="4" max="4" width="14" customWidth="1"/>
    <col min="5" max="5" width="24" customWidth="1"/>
  </cols>
  <sheetData>
    <row r="1" spans="1:5" ht="18.75" x14ac:dyDescent="0.3">
      <c r="A1" s="5" t="s">
        <v>14</v>
      </c>
      <c r="B1" s="6"/>
      <c r="C1" s="6"/>
      <c r="D1" s="6"/>
      <c r="E1" s="6"/>
    </row>
    <row r="3" spans="1:5" x14ac:dyDescent="0.25">
      <c r="A3" s="1" t="s">
        <v>1</v>
      </c>
      <c r="B3" s="1" t="s">
        <v>2</v>
      </c>
      <c r="C3" s="1" t="s">
        <v>8</v>
      </c>
      <c r="D3" s="1" t="s">
        <v>15</v>
      </c>
      <c r="E3" s="1" t="s">
        <v>9</v>
      </c>
    </row>
    <row r="4" spans="1:5" x14ac:dyDescent="0.25">
      <c r="A4">
        <v>0</v>
      </c>
      <c r="B4" s="18">
        <f>+TIR!B4</f>
        <v>-350000</v>
      </c>
      <c r="C4">
        <f>B4</f>
        <v>-350000</v>
      </c>
      <c r="D4" t="str">
        <f>IF(C4&gt;=0,"Sí","No")</f>
        <v>No</v>
      </c>
    </row>
    <row r="5" spans="1:5" x14ac:dyDescent="0.25">
      <c r="A5">
        <v>1</v>
      </c>
      <c r="B5" s="18">
        <f>+TIR!B5</f>
        <v>100000</v>
      </c>
      <c r="C5">
        <f>C4+B5</f>
        <v>-250000</v>
      </c>
      <c r="D5" t="str">
        <f>IF(C5&gt;=0,"Sí","No")</f>
        <v>No</v>
      </c>
    </row>
    <row r="6" spans="1:5" x14ac:dyDescent="0.25">
      <c r="A6">
        <v>2</v>
      </c>
      <c r="B6" s="18">
        <f>+TIR!B6</f>
        <v>100000</v>
      </c>
      <c r="C6">
        <f>C5+B6</f>
        <v>-150000</v>
      </c>
      <c r="D6" t="str">
        <f>IF(C6&gt;=0,"Sí","No")</f>
        <v>No</v>
      </c>
    </row>
    <row r="7" spans="1:5" x14ac:dyDescent="0.25">
      <c r="A7">
        <v>3</v>
      </c>
      <c r="B7" s="18">
        <f>+TIR!B7</f>
        <v>100000</v>
      </c>
      <c r="C7">
        <f>C6+B7</f>
        <v>-50000</v>
      </c>
      <c r="D7" t="str">
        <f>IF(C7&gt;=0,"Sí","No")</f>
        <v>No</v>
      </c>
    </row>
    <row r="8" spans="1:5" x14ac:dyDescent="0.25">
      <c r="A8">
        <v>4</v>
      </c>
      <c r="B8" s="18">
        <f>+TIR!B8</f>
        <v>100000</v>
      </c>
      <c r="C8" s="20">
        <f>C7+B8</f>
        <v>50000</v>
      </c>
      <c r="D8" t="str">
        <f>IF(C8&gt;=0,"Sí","No")</f>
        <v>Sí</v>
      </c>
    </row>
    <row r="10" spans="1:5" x14ac:dyDescent="0.25">
      <c r="A10" s="2" t="s">
        <v>16</v>
      </c>
      <c r="B10" s="4" cm="1">
        <f t="array" ref="B10">MATCH(TRUE,C4:C8&gt;=0,0)-1</f>
        <v>4</v>
      </c>
    </row>
  </sheetData>
  <mergeCells count="1">
    <mergeCell ref="A1:E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Plantilla VAN</vt:lpstr>
      <vt:lpstr>TIR</vt:lpstr>
      <vt:lpstr>TIR2</vt:lpstr>
      <vt:lpstr>cedula R&amp;O</vt:lpstr>
      <vt:lpstr>Plantilla PRI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Jackie Thomas</cp:lastModifiedBy>
  <dcterms:created xsi:type="dcterms:W3CDTF">2026-01-30T06:44:07Z</dcterms:created>
  <dcterms:modified xsi:type="dcterms:W3CDTF">2026-02-02T15:10:59Z</dcterms:modified>
</cp:coreProperties>
</file>