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COMPU\Desktop\Plantillas Excel\Pack 20 Plantillas Excel\"/>
    </mc:Choice>
  </mc:AlternateContent>
  <xr:revisionPtr revIDLastSave="0" documentId="13_ncr:1_{66A83B8A-B22C-47AE-BD14-756CDFD6DD52}" xr6:coauthVersionLast="47" xr6:coauthVersionMax="47" xr10:uidLastSave="{00000000-0000-0000-0000-000000000000}"/>
  <bookViews>
    <workbookView showSheetTabs="0" xWindow="-120" yWindow="-120" windowWidth="20730" windowHeight="11160" tabRatio="0" activeTab="2" xr2:uid="{731BCFA9-EF00-0B47-8502-C795DE57C956}"/>
  </bookViews>
  <sheets>
    <sheet name="Settings" sheetId="9" r:id="rId1"/>
    <sheet name="Holidays" sheetId="2" r:id="rId2"/>
    <sheet name="Gantt.Chart" sheetId="1" r:id="rId3"/>
    <sheet name="Dashboard" sheetId="8" r:id="rId4"/>
    <sheet name="calculations" sheetId="7" state="hidden" r:id="rId5"/>
  </sheets>
  <definedNames>
    <definedName name="_xlnm.Print_Area" localSheetId="3">Dashboard!$B$1:$I$44</definedName>
    <definedName name="_xlnm.Print_Area" localSheetId="2">Gantt.Chart!$B$1:$JB$102</definedName>
    <definedName name="_xlnm.Print_Area" localSheetId="1">Holidays!$B$1:$I$25</definedName>
    <definedName name="_xlnm.Print_Area" localSheetId="0">Settings!$B$1:$H$30</definedName>
    <definedName name="_xlnm.Print_Titles" localSheetId="2">Gantt.Chart!$B:$H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20" i="1"/>
  <c r="I20" i="1" s="1"/>
  <c r="E69" i="8" l="1"/>
  <c r="F74" i="8"/>
  <c r="J35" i="1"/>
  <c r="F72" i="8"/>
  <c r="I10" i="7" l="1"/>
  <c r="I11" i="7"/>
  <c r="J34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F10" i="1"/>
  <c r="B17" i="7" l="1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76" i="7"/>
  <c r="C76" i="7"/>
  <c r="D76" i="7"/>
  <c r="B77" i="7"/>
  <c r="C77" i="7"/>
  <c r="D77" i="7"/>
  <c r="B78" i="7"/>
  <c r="C78" i="7"/>
  <c r="D78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B85" i="7"/>
  <c r="C85" i="7"/>
  <c r="D85" i="7"/>
  <c r="B86" i="7"/>
  <c r="C86" i="7"/>
  <c r="D86" i="7"/>
  <c r="B87" i="7"/>
  <c r="C87" i="7"/>
  <c r="D87" i="7"/>
  <c r="B88" i="7"/>
  <c r="C88" i="7"/>
  <c r="D88" i="7"/>
  <c r="B89" i="7"/>
  <c r="C89" i="7"/>
  <c r="D89" i="7"/>
  <c r="B90" i="7"/>
  <c r="C90" i="7"/>
  <c r="D90" i="7"/>
  <c r="B91" i="7"/>
  <c r="C91" i="7"/>
  <c r="D91" i="7"/>
  <c r="B92" i="7"/>
  <c r="C92" i="7"/>
  <c r="D92" i="7"/>
  <c r="B93" i="7"/>
  <c r="C93" i="7"/>
  <c r="D93" i="7"/>
  <c r="B94" i="7"/>
  <c r="C94" i="7"/>
  <c r="D94" i="7"/>
  <c r="B95" i="7"/>
  <c r="C95" i="7"/>
  <c r="D95" i="7"/>
  <c r="B96" i="7"/>
  <c r="C96" i="7"/>
  <c r="D96" i="7"/>
  <c r="B97" i="7"/>
  <c r="C97" i="7"/>
  <c r="D97" i="7"/>
  <c r="B98" i="7"/>
  <c r="C98" i="7"/>
  <c r="D98" i="7"/>
  <c r="B99" i="7"/>
  <c r="C99" i="7"/>
  <c r="D99" i="7"/>
  <c r="B100" i="7"/>
  <c r="C100" i="7"/>
  <c r="D100" i="7"/>
  <c r="E98" i="7" l="1"/>
  <c r="E94" i="7"/>
  <c r="E90" i="7"/>
  <c r="E86" i="7"/>
  <c r="E82" i="7"/>
  <c r="E78" i="7"/>
  <c r="E70" i="7"/>
  <c r="E62" i="7"/>
  <c r="E54" i="7"/>
  <c r="E46" i="7"/>
  <c r="E38" i="7"/>
  <c r="E30" i="7"/>
  <c r="E93" i="7"/>
  <c r="E85" i="7"/>
  <c r="E77" i="7"/>
  <c r="E69" i="7"/>
  <c r="E61" i="7"/>
  <c r="E53" i="7"/>
  <c r="E45" i="7"/>
  <c r="E37" i="7"/>
  <c r="E29" i="7"/>
  <c r="E21" i="7"/>
  <c r="E18" i="7"/>
  <c r="E97" i="7"/>
  <c r="E89" i="7"/>
  <c r="E81" i="7"/>
  <c r="E73" i="7"/>
  <c r="E65" i="7"/>
  <c r="E57" i="7"/>
  <c r="E49" i="7"/>
  <c r="E41" i="7"/>
  <c r="E33" i="7"/>
  <c r="E25" i="7"/>
  <c r="E96" i="7"/>
  <c r="E88" i="7"/>
  <c r="E80" i="7"/>
  <c r="E72" i="7"/>
  <c r="E64" i="7"/>
  <c r="E56" i="7"/>
  <c r="E48" i="7"/>
  <c r="E40" i="7"/>
  <c r="E32" i="7"/>
  <c r="E24" i="7"/>
  <c r="E74" i="7"/>
  <c r="E66" i="7"/>
  <c r="E58" i="7"/>
  <c r="E50" i="7"/>
  <c r="E42" i="7"/>
  <c r="E34" i="7"/>
  <c r="E26" i="7"/>
  <c r="E100" i="7"/>
  <c r="E92" i="7"/>
  <c r="E84" i="7"/>
  <c r="E76" i="7"/>
  <c r="E68" i="7"/>
  <c r="E60" i="7"/>
  <c r="E52" i="7"/>
  <c r="E44" i="7"/>
  <c r="E36" i="7"/>
  <c r="E28" i="7"/>
  <c r="E20" i="7"/>
  <c r="E17" i="7"/>
  <c r="E22" i="7"/>
  <c r="E99" i="7"/>
  <c r="E95" i="7"/>
  <c r="E91" i="7"/>
  <c r="E87" i="7"/>
  <c r="E83" i="7"/>
  <c r="E79" i="7"/>
  <c r="E75" i="7"/>
  <c r="E71" i="7"/>
  <c r="E67" i="7"/>
  <c r="E63" i="7"/>
  <c r="E59" i="7"/>
  <c r="E55" i="7"/>
  <c r="E51" i="7"/>
  <c r="E47" i="7"/>
  <c r="E43" i="7"/>
  <c r="E39" i="7"/>
  <c r="E35" i="7"/>
  <c r="E31" i="7"/>
  <c r="E27" i="7"/>
  <c r="E23" i="7"/>
  <c r="E19" i="7"/>
  <c r="K18" i="1"/>
  <c r="K17" i="1" s="1"/>
  <c r="B2" i="7"/>
  <c r="C2" i="7"/>
  <c r="D2" i="7"/>
  <c r="B3" i="7"/>
  <c r="C3" i="7"/>
  <c r="D3" i="7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C1" i="7"/>
  <c r="D1" i="7"/>
  <c r="E1" i="7"/>
  <c r="B1" i="7"/>
  <c r="K19" i="1" l="1"/>
  <c r="I5" i="7"/>
  <c r="H73" i="8" s="1"/>
  <c r="E2" i="7"/>
  <c r="E10" i="7"/>
  <c r="E14" i="7"/>
  <c r="E6" i="7"/>
  <c r="E13" i="7"/>
  <c r="E9" i="7"/>
  <c r="E5" i="7"/>
  <c r="E15" i="7"/>
  <c r="E11" i="7"/>
  <c r="E7" i="7"/>
  <c r="E3" i="7"/>
  <c r="E16" i="7"/>
  <c r="E12" i="7"/>
  <c r="E8" i="7"/>
  <c r="E4" i="7"/>
  <c r="J21" i="1"/>
  <c r="N16" i="1"/>
  <c r="K5" i="7" l="1"/>
  <c r="J33" i="1"/>
  <c r="J32" i="1"/>
  <c r="J31" i="1"/>
  <c r="J30" i="1"/>
  <c r="J29" i="1"/>
  <c r="J28" i="1"/>
  <c r="J27" i="1"/>
  <c r="J26" i="1"/>
  <c r="J25" i="1"/>
  <c r="J20" i="1"/>
  <c r="J23" i="1"/>
  <c r="J22" i="1"/>
  <c r="J24" i="1"/>
  <c r="M16" i="1"/>
  <c r="K16" i="1"/>
  <c r="O16" i="1"/>
  <c r="L16" i="1"/>
  <c r="P16" i="1"/>
  <c r="Q16" i="1"/>
  <c r="L18" i="1"/>
  <c r="I14" i="7" l="1"/>
  <c r="I12" i="7"/>
  <c r="I13" i="7"/>
  <c r="F73" i="8"/>
  <c r="F76" i="8"/>
  <c r="F75" i="8"/>
  <c r="H72" i="8"/>
  <c r="I7" i="7"/>
  <c r="M18" i="1"/>
  <c r="L19" i="1"/>
  <c r="C72" i="8" l="1"/>
  <c r="I1" i="7"/>
  <c r="J7" i="7"/>
  <c r="N18" i="1"/>
  <c r="M19" i="1"/>
  <c r="O18" i="1" l="1"/>
  <c r="N19" i="1"/>
  <c r="P18" i="1" l="1"/>
  <c r="O19" i="1"/>
  <c r="Q18" i="1" l="1"/>
  <c r="P19" i="1"/>
  <c r="R18" i="1" l="1"/>
  <c r="R17" i="1" s="1"/>
  <c r="Q19" i="1"/>
  <c r="R19" i="1" l="1"/>
  <c r="U16" i="1"/>
  <c r="T16" i="1"/>
  <c r="W16" i="1"/>
  <c r="X16" i="1"/>
  <c r="S16" i="1"/>
  <c r="R16" i="1"/>
  <c r="S18" i="1"/>
  <c r="V16" i="1"/>
  <c r="T18" i="1" l="1"/>
  <c r="S19" i="1"/>
  <c r="U18" i="1" l="1"/>
  <c r="T19" i="1"/>
  <c r="V18" i="1" l="1"/>
  <c r="U19" i="1"/>
  <c r="W18" i="1" l="1"/>
  <c r="V19" i="1"/>
  <c r="X18" i="1" l="1"/>
  <c r="W19" i="1"/>
  <c r="Y18" i="1" l="1"/>
  <c r="Y17" i="1" s="1"/>
  <c r="X19" i="1"/>
  <c r="Y19" i="1" l="1"/>
  <c r="Y16" i="1"/>
  <c r="Z16" i="1"/>
  <c r="AB16" i="1"/>
  <c r="AA16" i="1"/>
  <c r="Z18" i="1"/>
  <c r="AC16" i="1"/>
  <c r="AE16" i="1"/>
  <c r="AD16" i="1"/>
  <c r="AA18" i="1" l="1"/>
  <c r="Z19" i="1"/>
  <c r="AB18" i="1" l="1"/>
  <c r="AA19" i="1"/>
  <c r="AC18" i="1" l="1"/>
  <c r="AB19" i="1"/>
  <c r="AD18" i="1" l="1"/>
  <c r="AC19" i="1"/>
  <c r="AE18" i="1" l="1"/>
  <c r="AD19" i="1"/>
  <c r="AF18" i="1" l="1"/>
  <c r="AF17" i="1" s="1"/>
  <c r="AE19" i="1"/>
  <c r="AF19" i="1" l="1"/>
  <c r="AG18" i="1"/>
  <c r="AK16" i="1"/>
  <c r="AF16" i="1"/>
  <c r="AG16" i="1"/>
  <c r="AJ16" i="1"/>
  <c r="AH16" i="1"/>
  <c r="AI16" i="1"/>
  <c r="AL16" i="1"/>
  <c r="AH18" i="1" l="1"/>
  <c r="AG19" i="1"/>
  <c r="AI18" i="1" l="1"/>
  <c r="AH19" i="1"/>
  <c r="AJ18" i="1" l="1"/>
  <c r="AI19" i="1"/>
  <c r="AK18" i="1" l="1"/>
  <c r="AJ19" i="1"/>
  <c r="AL18" i="1" l="1"/>
  <c r="AK19" i="1"/>
  <c r="AM18" i="1" l="1"/>
  <c r="AM17" i="1" s="1"/>
  <c r="AL19" i="1"/>
  <c r="AM19" i="1" l="1"/>
  <c r="AN18" i="1"/>
  <c r="AM16" i="1"/>
  <c r="AP16" i="1"/>
  <c r="AS16" i="1"/>
  <c r="AQ16" i="1"/>
  <c r="AO16" i="1"/>
  <c r="AN16" i="1"/>
  <c r="AR16" i="1"/>
  <c r="AO18" i="1" l="1"/>
  <c r="AN19" i="1"/>
  <c r="AP18" i="1" l="1"/>
  <c r="AO19" i="1"/>
  <c r="AQ18" i="1" l="1"/>
  <c r="AP19" i="1"/>
  <c r="AR18" i="1" l="1"/>
  <c r="AQ19" i="1"/>
  <c r="AS18" i="1" l="1"/>
  <c r="AR19" i="1"/>
  <c r="AT18" i="1" l="1"/>
  <c r="AT17" i="1" s="1"/>
  <c r="AS19" i="1"/>
  <c r="AT19" i="1" l="1"/>
  <c r="AU18" i="1"/>
  <c r="AY16" i="1"/>
  <c r="AW16" i="1"/>
  <c r="AT16" i="1"/>
  <c r="AX16" i="1"/>
  <c r="AZ16" i="1"/>
  <c r="AV16" i="1"/>
  <c r="AU16" i="1"/>
  <c r="AV18" i="1" l="1"/>
  <c r="AU19" i="1"/>
  <c r="AW18" i="1" l="1"/>
  <c r="AV19" i="1"/>
  <c r="AX18" i="1" l="1"/>
  <c r="AW19" i="1"/>
  <c r="AY18" i="1" l="1"/>
  <c r="AX19" i="1"/>
  <c r="AZ18" i="1" l="1"/>
  <c r="AY19" i="1"/>
  <c r="BA18" i="1" l="1"/>
  <c r="BA17" i="1" s="1"/>
  <c r="AZ19" i="1"/>
  <c r="BA19" i="1" l="1"/>
  <c r="BB18" i="1"/>
  <c r="BG16" i="1"/>
  <c r="BA16" i="1"/>
  <c r="BC16" i="1"/>
  <c r="BE16" i="1"/>
  <c r="BB16" i="1"/>
  <c r="BD16" i="1"/>
  <c r="BF16" i="1"/>
  <c r="BC18" i="1" l="1"/>
  <c r="BB19" i="1"/>
  <c r="BD18" i="1" l="1"/>
  <c r="BC19" i="1"/>
  <c r="BE18" i="1" l="1"/>
  <c r="BD19" i="1"/>
  <c r="BF18" i="1" l="1"/>
  <c r="BE19" i="1"/>
  <c r="BG18" i="1" l="1"/>
  <c r="BF19" i="1"/>
  <c r="BH18" i="1" l="1"/>
  <c r="BH17" i="1" s="1"/>
  <c r="BG19" i="1"/>
  <c r="BH19" i="1" l="1"/>
  <c r="BI18" i="1"/>
  <c r="BH16" i="1"/>
  <c r="BM16" i="1"/>
  <c r="BL16" i="1"/>
  <c r="BI16" i="1"/>
  <c r="BJ16" i="1"/>
  <c r="BN16" i="1"/>
  <c r="BK16" i="1"/>
  <c r="BJ18" i="1" l="1"/>
  <c r="BI19" i="1"/>
  <c r="BK18" i="1" l="1"/>
  <c r="BJ19" i="1"/>
  <c r="BL18" i="1" l="1"/>
  <c r="BK19" i="1"/>
  <c r="BM18" i="1" l="1"/>
  <c r="BL19" i="1"/>
  <c r="BN18" i="1" l="1"/>
  <c r="BM19" i="1"/>
  <c r="BO18" i="1" l="1"/>
  <c r="BO17" i="1" s="1"/>
  <c r="BN19" i="1"/>
  <c r="BO19" i="1" l="1"/>
  <c r="BP18" i="1"/>
  <c r="BR16" i="1"/>
  <c r="BU16" i="1"/>
  <c r="BT16" i="1"/>
  <c r="BQ16" i="1"/>
  <c r="BO16" i="1"/>
  <c r="BS16" i="1"/>
  <c r="BP16" i="1"/>
  <c r="BQ18" i="1" l="1"/>
  <c r="BP19" i="1"/>
  <c r="BR18" i="1" l="1"/>
  <c r="BQ19" i="1"/>
  <c r="BS18" i="1" l="1"/>
  <c r="BR19" i="1"/>
  <c r="BT18" i="1" l="1"/>
  <c r="BS19" i="1"/>
  <c r="BU18" i="1" l="1"/>
  <c r="BT19" i="1"/>
  <c r="BV18" i="1" l="1"/>
  <c r="BV17" i="1" s="1"/>
  <c r="BU19" i="1"/>
  <c r="BV19" i="1" l="1"/>
  <c r="CB16" i="1"/>
  <c r="BV16" i="1"/>
  <c r="BY16" i="1"/>
  <c r="BX16" i="1"/>
  <c r="BW18" i="1"/>
  <c r="BW16" i="1"/>
  <c r="BZ16" i="1"/>
  <c r="CA16" i="1"/>
  <c r="BX18" i="1" l="1"/>
  <c r="BW19" i="1"/>
  <c r="BY18" i="1" l="1"/>
  <c r="BX19" i="1"/>
  <c r="BZ18" i="1" l="1"/>
  <c r="BY19" i="1"/>
  <c r="CA18" i="1" l="1"/>
  <c r="BZ19" i="1"/>
  <c r="CB18" i="1" l="1"/>
  <c r="CA19" i="1"/>
  <c r="CC18" i="1" l="1"/>
  <c r="CC17" i="1" s="1"/>
  <c r="CB19" i="1"/>
  <c r="CC19" i="1" l="1"/>
  <c r="CI16" i="1"/>
  <c r="CF16" i="1"/>
  <c r="CD16" i="1"/>
  <c r="CD18" i="1"/>
  <c r="CG16" i="1"/>
  <c r="CH16" i="1"/>
  <c r="CC16" i="1"/>
  <c r="CE16" i="1"/>
  <c r="CE18" i="1" l="1"/>
  <c r="CD19" i="1"/>
  <c r="CF18" i="1" l="1"/>
  <c r="CE19" i="1"/>
  <c r="CG18" i="1" l="1"/>
  <c r="CF19" i="1"/>
  <c r="CH18" i="1" l="1"/>
  <c r="CG19" i="1"/>
  <c r="CI18" i="1" l="1"/>
  <c r="CH19" i="1"/>
  <c r="CJ18" i="1" l="1"/>
  <c r="CJ17" i="1" s="1"/>
  <c r="CI19" i="1"/>
  <c r="CJ19" i="1" l="1"/>
  <c r="CO16" i="1"/>
  <c r="CP16" i="1"/>
  <c r="CK16" i="1"/>
  <c r="CJ16" i="1"/>
  <c r="CN16" i="1"/>
  <c r="CL16" i="1"/>
  <c r="CM16" i="1"/>
  <c r="CK18" i="1"/>
  <c r="CL18" i="1" l="1"/>
  <c r="CK19" i="1"/>
  <c r="CM18" i="1" l="1"/>
  <c r="CL19" i="1"/>
  <c r="CN18" i="1" l="1"/>
  <c r="CM19" i="1"/>
  <c r="CO18" i="1" l="1"/>
  <c r="CN19" i="1"/>
  <c r="CP18" i="1" l="1"/>
  <c r="CO19" i="1"/>
  <c r="CQ18" i="1" l="1"/>
  <c r="CQ17" i="1" s="1"/>
  <c r="CP19" i="1"/>
  <c r="CQ19" i="1" l="1"/>
  <c r="CT16" i="1"/>
  <c r="CQ16" i="1"/>
  <c r="CR18" i="1"/>
  <c r="CW16" i="1"/>
  <c r="CR16" i="1"/>
  <c r="CS16" i="1"/>
  <c r="CV16" i="1"/>
  <c r="CU16" i="1"/>
  <c r="CS18" i="1" l="1"/>
  <c r="CR19" i="1"/>
  <c r="CT18" i="1" l="1"/>
  <c r="CS19" i="1"/>
  <c r="CU18" i="1" l="1"/>
  <c r="CT19" i="1"/>
  <c r="CV18" i="1" l="1"/>
  <c r="CU19" i="1"/>
  <c r="CW18" i="1" l="1"/>
  <c r="CV19" i="1"/>
  <c r="CX18" i="1" l="1"/>
  <c r="CX17" i="1" s="1"/>
  <c r="CW19" i="1"/>
  <c r="CX19" i="1" l="1"/>
  <c r="DA16" i="1"/>
  <c r="DC16" i="1"/>
  <c r="CY18" i="1"/>
  <c r="CX16" i="1"/>
  <c r="CY16" i="1"/>
  <c r="DB16" i="1"/>
  <c r="CZ16" i="1"/>
  <c r="DD16" i="1"/>
  <c r="CZ18" i="1" l="1"/>
  <c r="CY19" i="1"/>
  <c r="DA18" i="1" l="1"/>
  <c r="CZ19" i="1"/>
  <c r="DB18" i="1" l="1"/>
  <c r="DA19" i="1"/>
  <c r="DC18" i="1" l="1"/>
  <c r="DB19" i="1"/>
  <c r="DD18" i="1" l="1"/>
  <c r="DC19" i="1"/>
  <c r="DE18" i="1" l="1"/>
  <c r="DE17" i="1" s="1"/>
  <c r="DD19" i="1"/>
  <c r="DE19" i="1" l="1"/>
  <c r="DI16" i="1"/>
  <c r="DF16" i="1"/>
  <c r="DE16" i="1"/>
  <c r="DH16" i="1"/>
  <c r="DJ16" i="1"/>
  <c r="DG16" i="1"/>
  <c r="DK16" i="1"/>
  <c r="DF18" i="1"/>
  <c r="DG18" i="1" l="1"/>
  <c r="DF19" i="1"/>
  <c r="DH18" i="1" l="1"/>
  <c r="DG19" i="1"/>
  <c r="DI18" i="1" l="1"/>
  <c r="DH19" i="1"/>
  <c r="DJ18" i="1" l="1"/>
  <c r="DI19" i="1"/>
  <c r="DK18" i="1" l="1"/>
  <c r="DJ19" i="1"/>
  <c r="DL18" i="1" l="1"/>
  <c r="DL17" i="1" s="1"/>
  <c r="DK19" i="1"/>
  <c r="DL19" i="1" l="1"/>
  <c r="DQ16" i="1"/>
  <c r="DN16" i="1"/>
  <c r="DR16" i="1"/>
  <c r="DO16" i="1"/>
  <c r="DL16" i="1"/>
  <c r="DP16" i="1"/>
  <c r="DM18" i="1"/>
  <c r="DM16" i="1"/>
  <c r="DN18" i="1" l="1"/>
  <c r="DM19" i="1"/>
  <c r="DO18" i="1" l="1"/>
  <c r="DN19" i="1"/>
  <c r="DP18" i="1" l="1"/>
  <c r="DO19" i="1"/>
  <c r="DQ18" i="1" l="1"/>
  <c r="DP19" i="1"/>
  <c r="DR18" i="1" l="1"/>
  <c r="DQ19" i="1"/>
  <c r="DS18" i="1" l="1"/>
  <c r="DS17" i="1" s="1"/>
  <c r="DR19" i="1"/>
  <c r="DS19" i="1" l="1"/>
  <c r="DY16" i="1"/>
  <c r="DX16" i="1"/>
  <c r="DT18" i="1"/>
  <c r="DT16" i="1"/>
  <c r="DV16" i="1"/>
  <c r="DU16" i="1"/>
  <c r="DS16" i="1"/>
  <c r="DW16" i="1"/>
  <c r="DU18" i="1" l="1"/>
  <c r="DT19" i="1"/>
  <c r="DV18" i="1" l="1"/>
  <c r="DU19" i="1"/>
  <c r="DW18" i="1" l="1"/>
  <c r="DV19" i="1"/>
  <c r="DX18" i="1" l="1"/>
  <c r="DW19" i="1"/>
  <c r="DY18" i="1" l="1"/>
  <c r="DX19" i="1"/>
  <c r="DZ18" i="1" l="1"/>
  <c r="DZ17" i="1" s="1"/>
  <c r="DY19" i="1"/>
  <c r="DZ19" i="1" l="1"/>
  <c r="EC16" i="1"/>
  <c r="EA16" i="1"/>
  <c r="EE16" i="1"/>
  <c r="ED16" i="1"/>
  <c r="DZ16" i="1"/>
  <c r="EB16" i="1"/>
  <c r="EF16" i="1"/>
  <c r="EA18" i="1"/>
  <c r="EB18" i="1" l="1"/>
  <c r="EA19" i="1"/>
  <c r="EC18" i="1" l="1"/>
  <c r="EB19" i="1"/>
  <c r="ED18" i="1" l="1"/>
  <c r="EC19" i="1"/>
  <c r="EE18" i="1" l="1"/>
  <c r="ED19" i="1"/>
  <c r="EF18" i="1" l="1"/>
  <c r="EE19" i="1"/>
  <c r="EG18" i="1" l="1"/>
  <c r="EG17" i="1" s="1"/>
  <c r="EF19" i="1"/>
  <c r="EG19" i="1" l="1"/>
  <c r="EK16" i="1"/>
  <c r="EI16" i="1"/>
  <c r="EM16" i="1"/>
  <c r="EJ16" i="1"/>
  <c r="EH16" i="1"/>
  <c r="EL16" i="1"/>
  <c r="EG16" i="1"/>
  <c r="EH18" i="1"/>
  <c r="EI18" i="1" l="1"/>
  <c r="EH19" i="1"/>
  <c r="EJ18" i="1" l="1"/>
  <c r="EI19" i="1"/>
  <c r="EK18" i="1" l="1"/>
  <c r="EJ19" i="1"/>
  <c r="EL18" i="1" l="1"/>
  <c r="EK19" i="1"/>
  <c r="EM18" i="1" l="1"/>
  <c r="EL19" i="1"/>
  <c r="EN18" i="1" l="1"/>
  <c r="EN17" i="1" s="1"/>
  <c r="EM19" i="1"/>
  <c r="EN19" i="1" l="1"/>
  <c r="ES16" i="1"/>
  <c r="ET16" i="1"/>
  <c r="ER16" i="1"/>
  <c r="EO18" i="1"/>
  <c r="EO16" i="1"/>
  <c r="EN16" i="1"/>
  <c r="EP16" i="1"/>
  <c r="EQ16" i="1"/>
  <c r="EP18" i="1" l="1"/>
  <c r="EO19" i="1"/>
  <c r="EQ18" i="1" l="1"/>
  <c r="EP19" i="1"/>
  <c r="ER18" i="1" l="1"/>
  <c r="EQ19" i="1"/>
  <c r="ES18" i="1" l="1"/>
  <c r="ER19" i="1"/>
  <c r="ET18" i="1" l="1"/>
  <c r="ES19" i="1"/>
  <c r="EU18" i="1" l="1"/>
  <c r="EU17" i="1" s="1"/>
  <c r="ET19" i="1"/>
  <c r="EU19" i="1" l="1"/>
  <c r="FA16" i="1"/>
  <c r="EV16" i="1"/>
  <c r="EV18" i="1"/>
  <c r="EW16" i="1"/>
  <c r="EZ16" i="1"/>
  <c r="EX16" i="1"/>
  <c r="EU16" i="1"/>
  <c r="EY16" i="1"/>
  <c r="EW18" i="1" l="1"/>
  <c r="EV19" i="1"/>
  <c r="EX18" i="1" l="1"/>
  <c r="EW19" i="1"/>
  <c r="EY18" i="1" l="1"/>
  <c r="EX19" i="1"/>
  <c r="EZ18" i="1" l="1"/>
  <c r="EY19" i="1"/>
  <c r="FA18" i="1" l="1"/>
  <c r="EZ19" i="1"/>
  <c r="FB18" i="1" l="1"/>
  <c r="FB17" i="1" s="1"/>
  <c r="FA19" i="1"/>
  <c r="FB19" i="1" l="1"/>
  <c r="FE16" i="1"/>
  <c r="FB16" i="1"/>
  <c r="FH16" i="1"/>
  <c r="FD16" i="1"/>
  <c r="FF16" i="1"/>
  <c r="FC16" i="1"/>
  <c r="FG16" i="1"/>
  <c r="FC18" i="1"/>
  <c r="FD18" i="1" l="1"/>
  <c r="FC19" i="1"/>
  <c r="FE18" i="1" l="1"/>
  <c r="FD19" i="1"/>
  <c r="FF18" i="1" l="1"/>
  <c r="FE19" i="1"/>
  <c r="FG18" i="1" l="1"/>
  <c r="FF19" i="1"/>
  <c r="FH18" i="1" l="1"/>
  <c r="FG19" i="1"/>
  <c r="FI18" i="1" l="1"/>
  <c r="FI17" i="1" s="1"/>
  <c r="FH19" i="1"/>
  <c r="FI19" i="1" l="1"/>
  <c r="FM16" i="1"/>
  <c r="FO16" i="1"/>
  <c r="FI16" i="1"/>
  <c r="FK16" i="1"/>
  <c r="FL16" i="1"/>
  <c r="FJ16" i="1"/>
  <c r="FN16" i="1"/>
  <c r="FJ18" i="1"/>
  <c r="FK18" i="1" l="1"/>
  <c r="FJ19" i="1"/>
  <c r="FL18" i="1" l="1"/>
  <c r="FK19" i="1"/>
  <c r="FM18" i="1" l="1"/>
  <c r="FL19" i="1"/>
  <c r="FN18" i="1" l="1"/>
  <c r="FM19" i="1"/>
  <c r="FO18" i="1" l="1"/>
  <c r="FN19" i="1"/>
  <c r="FP18" i="1" l="1"/>
  <c r="FP17" i="1" s="1"/>
  <c r="FO19" i="1"/>
  <c r="FP19" i="1" l="1"/>
  <c r="FU16" i="1"/>
  <c r="FV16" i="1"/>
  <c r="FQ18" i="1"/>
  <c r="FQ16" i="1"/>
  <c r="FS16" i="1"/>
  <c r="FT16" i="1"/>
  <c r="FR16" i="1"/>
  <c r="FP16" i="1"/>
  <c r="FR18" i="1" l="1"/>
  <c r="FQ19" i="1"/>
  <c r="FS18" i="1" l="1"/>
  <c r="FR19" i="1"/>
  <c r="FT18" i="1" l="1"/>
  <c r="FS19" i="1"/>
  <c r="FU18" i="1" l="1"/>
  <c r="FT19" i="1"/>
  <c r="FV18" i="1" l="1"/>
  <c r="FU19" i="1"/>
  <c r="FW18" i="1" l="1"/>
  <c r="FW17" i="1" s="1"/>
  <c r="FV19" i="1"/>
  <c r="FW19" i="1" l="1"/>
  <c r="GC16" i="1"/>
  <c r="FW16" i="1"/>
  <c r="FY16" i="1"/>
  <c r="GA16" i="1"/>
  <c r="GB16" i="1"/>
  <c r="FZ16" i="1"/>
  <c r="FX16" i="1"/>
  <c r="FX18" i="1"/>
  <c r="FY18" i="1" l="1"/>
  <c r="FX19" i="1"/>
  <c r="FZ18" i="1" l="1"/>
  <c r="FY19" i="1"/>
  <c r="GA18" i="1" l="1"/>
  <c r="FZ19" i="1"/>
  <c r="GB18" i="1" l="1"/>
  <c r="GA19" i="1"/>
  <c r="GC18" i="1" l="1"/>
  <c r="GB19" i="1"/>
  <c r="GD18" i="1" l="1"/>
  <c r="GD17" i="1" s="1"/>
  <c r="GC19" i="1"/>
  <c r="GD19" i="1" l="1"/>
  <c r="GG16" i="1"/>
  <c r="GE16" i="1"/>
  <c r="GJ16" i="1"/>
  <c r="GI16" i="1"/>
  <c r="GF16" i="1"/>
  <c r="GH16" i="1"/>
  <c r="GD16" i="1"/>
  <c r="GE18" i="1"/>
  <c r="GF18" i="1" l="1"/>
  <c r="GE19" i="1"/>
  <c r="GG18" i="1" l="1"/>
  <c r="GF19" i="1"/>
  <c r="GH18" i="1" l="1"/>
  <c r="GG19" i="1"/>
  <c r="GI18" i="1" l="1"/>
  <c r="GH19" i="1"/>
  <c r="GJ18" i="1" l="1"/>
  <c r="GI19" i="1"/>
  <c r="GK18" i="1" l="1"/>
  <c r="GK17" i="1" s="1"/>
  <c r="GJ19" i="1"/>
  <c r="GK19" i="1" l="1"/>
  <c r="GM16" i="1"/>
  <c r="GO16" i="1"/>
  <c r="GK16" i="1"/>
  <c r="GQ16" i="1"/>
  <c r="GN16" i="1"/>
  <c r="GP16" i="1"/>
  <c r="GL16" i="1"/>
  <c r="GL18" i="1"/>
  <c r="GM18" i="1" l="1"/>
  <c r="GL19" i="1"/>
  <c r="GN18" i="1" l="1"/>
  <c r="GM19" i="1"/>
  <c r="GO18" i="1" l="1"/>
  <c r="GN19" i="1"/>
  <c r="GP18" i="1" l="1"/>
  <c r="GO19" i="1"/>
  <c r="GQ18" i="1" l="1"/>
  <c r="GP19" i="1"/>
  <c r="GR18" i="1" l="1"/>
  <c r="GR17" i="1" s="1"/>
  <c r="GQ19" i="1"/>
  <c r="GR19" i="1" l="1"/>
  <c r="GW16" i="1"/>
  <c r="GT16" i="1"/>
  <c r="GV16" i="1"/>
  <c r="GS18" i="1"/>
  <c r="GS16" i="1"/>
  <c r="GU16" i="1"/>
  <c r="GX16" i="1"/>
  <c r="GR16" i="1"/>
  <c r="GT18" i="1" l="1"/>
  <c r="GS19" i="1"/>
  <c r="GU18" i="1" l="1"/>
  <c r="GT19" i="1"/>
  <c r="GV18" i="1" l="1"/>
  <c r="GU19" i="1"/>
  <c r="GW18" i="1" l="1"/>
  <c r="GV19" i="1"/>
  <c r="GX18" i="1" l="1"/>
  <c r="GW19" i="1"/>
  <c r="GY18" i="1" l="1"/>
  <c r="GY17" i="1" s="1"/>
  <c r="GX19" i="1"/>
  <c r="GY19" i="1" l="1"/>
  <c r="HD16" i="1"/>
  <c r="GZ16" i="1"/>
  <c r="GZ18" i="1"/>
  <c r="HB16" i="1"/>
  <c r="HE16" i="1"/>
  <c r="HA16" i="1"/>
  <c r="HC16" i="1"/>
  <c r="GY16" i="1"/>
  <c r="HA18" i="1" l="1"/>
  <c r="GZ19" i="1"/>
  <c r="HB18" i="1" l="1"/>
  <c r="HA19" i="1"/>
  <c r="HC18" i="1" l="1"/>
  <c r="HB19" i="1"/>
  <c r="HD18" i="1" l="1"/>
  <c r="HC19" i="1"/>
  <c r="HE18" i="1" l="1"/>
  <c r="HD19" i="1"/>
  <c r="HF18" i="1" l="1"/>
  <c r="HF17" i="1" s="1"/>
  <c r="HE19" i="1"/>
  <c r="HF19" i="1" l="1"/>
  <c r="HI16" i="1"/>
  <c r="HK16" i="1"/>
  <c r="HG16" i="1"/>
  <c r="HH16" i="1"/>
  <c r="HF16" i="1"/>
  <c r="HJ16" i="1"/>
  <c r="HL16" i="1"/>
  <c r="HG18" i="1"/>
  <c r="HH18" i="1" l="1"/>
  <c r="HG19" i="1"/>
  <c r="HI18" i="1" l="1"/>
  <c r="HH19" i="1"/>
  <c r="HJ18" i="1" l="1"/>
  <c r="HI19" i="1"/>
  <c r="HK18" i="1" l="1"/>
  <c r="HJ19" i="1"/>
  <c r="HL18" i="1" l="1"/>
  <c r="HK19" i="1"/>
  <c r="HM18" i="1" l="1"/>
  <c r="HM17" i="1" s="1"/>
  <c r="HL19" i="1"/>
  <c r="HM19" i="1" l="1"/>
  <c r="HQ16" i="1"/>
  <c r="HO16" i="1"/>
  <c r="HN16" i="1"/>
  <c r="HP16" i="1"/>
  <c r="HS16" i="1"/>
  <c r="HR16" i="1"/>
  <c r="HM16" i="1"/>
  <c r="HN18" i="1"/>
  <c r="HO18" i="1" l="1"/>
  <c r="HN19" i="1"/>
  <c r="HP18" i="1" l="1"/>
  <c r="HO19" i="1"/>
  <c r="HQ18" i="1" l="1"/>
  <c r="HP19" i="1"/>
  <c r="HR18" i="1" l="1"/>
  <c r="HQ19" i="1"/>
  <c r="HS18" i="1" l="1"/>
  <c r="HR19" i="1"/>
  <c r="HT18" i="1" l="1"/>
  <c r="HT17" i="1" s="1"/>
  <c r="HS19" i="1"/>
  <c r="HT19" i="1" l="1"/>
  <c r="HY16" i="1"/>
  <c r="HZ16" i="1"/>
  <c r="HU16" i="1"/>
  <c r="HX16" i="1"/>
  <c r="HV16" i="1"/>
  <c r="HT16" i="1"/>
  <c r="HU18" i="1"/>
  <c r="HW16" i="1"/>
  <c r="HV18" i="1" l="1"/>
  <c r="HU19" i="1"/>
  <c r="HW18" i="1" l="1"/>
  <c r="HV19" i="1"/>
  <c r="HX18" i="1" l="1"/>
  <c r="HW19" i="1"/>
  <c r="HY18" i="1" l="1"/>
  <c r="HX19" i="1"/>
  <c r="HZ18" i="1" l="1"/>
  <c r="HY19" i="1"/>
  <c r="IA18" i="1" l="1"/>
  <c r="IA17" i="1" s="1"/>
  <c r="HZ19" i="1"/>
  <c r="IA19" i="1" l="1"/>
  <c r="IG16" i="1"/>
  <c r="IE16" i="1"/>
  <c r="IC16" i="1"/>
  <c r="ID16" i="1"/>
  <c r="IF16" i="1"/>
  <c r="IA16" i="1"/>
  <c r="IB16" i="1"/>
  <c r="IB18" i="1"/>
  <c r="IC18" i="1" l="1"/>
  <c r="IB19" i="1"/>
  <c r="ID18" i="1" l="1"/>
  <c r="IC19" i="1"/>
  <c r="IE18" i="1" l="1"/>
  <c r="ID19" i="1"/>
  <c r="IF18" i="1" l="1"/>
  <c r="IE19" i="1"/>
  <c r="IG18" i="1" l="1"/>
  <c r="IF19" i="1"/>
  <c r="IH18" i="1" l="1"/>
  <c r="IH17" i="1" s="1"/>
  <c r="IG19" i="1"/>
  <c r="IH19" i="1" l="1"/>
  <c r="IK16" i="1"/>
  <c r="IM16" i="1"/>
  <c r="IL16" i="1"/>
  <c r="II16" i="1"/>
  <c r="IH16" i="1"/>
  <c r="IN16" i="1"/>
  <c r="IJ16" i="1"/>
  <c r="II18" i="1"/>
  <c r="IJ18" i="1" l="1"/>
  <c r="II19" i="1"/>
  <c r="IK18" i="1" l="1"/>
  <c r="IJ19" i="1"/>
  <c r="IL18" i="1" l="1"/>
  <c r="IK19" i="1"/>
  <c r="IM18" i="1" l="1"/>
  <c r="IL19" i="1"/>
  <c r="IN18" i="1" l="1"/>
  <c r="IM19" i="1"/>
  <c r="IO18" i="1" l="1"/>
  <c r="IO17" i="1" s="1"/>
  <c r="IN19" i="1"/>
  <c r="IO19" i="1" l="1"/>
  <c r="IR16" i="1"/>
  <c r="IQ16" i="1"/>
  <c r="IP16" i="1"/>
  <c r="IS16" i="1"/>
  <c r="IU16" i="1"/>
  <c r="IT16" i="1"/>
  <c r="IP18" i="1"/>
  <c r="IO16" i="1"/>
  <c r="IQ18" i="1" l="1"/>
  <c r="IP19" i="1"/>
  <c r="IR18" i="1" l="1"/>
  <c r="IQ19" i="1"/>
  <c r="IS18" i="1" l="1"/>
  <c r="IR19" i="1"/>
  <c r="IT18" i="1" l="1"/>
  <c r="IS19" i="1"/>
  <c r="IU18" i="1" l="1"/>
  <c r="IT19" i="1"/>
  <c r="IV18" i="1" l="1"/>
  <c r="IV17" i="1" s="1"/>
  <c r="IU19" i="1"/>
  <c r="IV19" i="1" l="1"/>
  <c r="IV16" i="1"/>
  <c r="IX16" i="1"/>
  <c r="JB16" i="1"/>
  <c r="IZ16" i="1"/>
  <c r="IW18" i="1"/>
  <c r="JA16" i="1"/>
  <c r="IY16" i="1"/>
  <c r="IW16" i="1"/>
  <c r="IX18" i="1" l="1"/>
  <c r="IW19" i="1"/>
  <c r="IY18" i="1" l="1"/>
  <c r="IX19" i="1"/>
  <c r="IZ18" i="1" l="1"/>
  <c r="IY19" i="1"/>
  <c r="JA18" i="1" l="1"/>
  <c r="IZ19" i="1"/>
  <c r="JB18" i="1" l="1"/>
  <c r="JC18" i="1" s="1"/>
  <c r="JC17" i="1" s="1"/>
  <c r="JA19" i="1"/>
  <c r="JC19" i="1" l="1"/>
  <c r="JI16" i="1"/>
  <c r="JG16" i="1"/>
  <c r="JE16" i="1"/>
  <c r="JC16" i="1"/>
  <c r="JD18" i="1"/>
  <c r="JH16" i="1"/>
  <c r="JF16" i="1"/>
  <c r="JD16" i="1"/>
  <c r="JD19" i="1" l="1"/>
  <c r="JE18" i="1"/>
  <c r="JE19" i="1" l="1"/>
  <c r="JF18" i="1"/>
  <c r="JF19" i="1" l="1"/>
  <c r="JG18" i="1"/>
  <c r="JG19" i="1" l="1"/>
  <c r="JH18" i="1"/>
  <c r="JH19" i="1" l="1"/>
  <c r="JI18" i="1"/>
  <c r="JJ18" i="1" s="1"/>
  <c r="JJ19" i="1" l="1"/>
  <c r="JP16" i="1"/>
  <c r="JN16" i="1"/>
  <c r="JL16" i="1"/>
  <c r="JJ16" i="1"/>
  <c r="JK18" i="1"/>
  <c r="JJ17" i="1"/>
  <c r="JO16" i="1"/>
  <c r="JM16" i="1"/>
  <c r="JK16" i="1"/>
  <c r="JK19" i="1" l="1"/>
  <c r="JL18" i="1"/>
  <c r="JL19" i="1" l="1"/>
  <c r="JM18" i="1"/>
  <c r="JM19" i="1" l="1"/>
  <c r="JN18" i="1"/>
  <c r="JN19" i="1" l="1"/>
  <c r="JO18" i="1"/>
  <c r="JO19" i="1" l="1"/>
  <c r="JP18" i="1"/>
  <c r="JQ18" i="1" s="1"/>
  <c r="JQ19" i="1" l="1"/>
  <c r="JW16" i="1"/>
  <c r="JR18" i="1"/>
  <c r="JV16" i="1"/>
  <c r="JT16" i="1"/>
  <c r="JR16" i="1"/>
  <c r="JQ17" i="1"/>
  <c r="JU16" i="1"/>
  <c r="JS16" i="1"/>
  <c r="JQ16" i="1"/>
  <c r="JR19" i="1" l="1"/>
  <c r="JS18" i="1"/>
  <c r="JS19" i="1" l="1"/>
  <c r="JT18" i="1"/>
  <c r="JT19" i="1" l="1"/>
  <c r="JU18" i="1"/>
  <c r="JU19" i="1" l="1"/>
  <c r="JV18" i="1"/>
  <c r="JV19" i="1" l="1"/>
  <c r="JW18" i="1"/>
  <c r="JX18" i="1" s="1"/>
  <c r="JY18" i="1" l="1"/>
  <c r="JX17" i="1"/>
  <c r="KC16" i="1"/>
  <c r="KA16" i="1"/>
  <c r="JY16" i="1"/>
  <c r="JX19" i="1"/>
  <c r="KD16" i="1"/>
  <c r="JZ16" i="1"/>
  <c r="KB16" i="1"/>
  <c r="JX16" i="1"/>
  <c r="JY19" i="1" l="1"/>
  <c r="JZ18" i="1"/>
  <c r="JZ19" i="1" l="1"/>
  <c r="KA18" i="1"/>
  <c r="KA19" i="1" l="1"/>
  <c r="KB18" i="1"/>
  <c r="KB19" i="1" l="1"/>
  <c r="KC18" i="1"/>
  <c r="KC19" i="1" l="1"/>
  <c r="KD18" i="1"/>
  <c r="KE18" i="1" s="1"/>
  <c r="KE19" i="1" l="1"/>
  <c r="KK16" i="1"/>
  <c r="KI16" i="1"/>
  <c r="KG16" i="1"/>
  <c r="KE16" i="1"/>
  <c r="KE17" i="1"/>
  <c r="KH16" i="1"/>
  <c r="KF18" i="1"/>
  <c r="KJ16" i="1"/>
  <c r="KF16" i="1"/>
  <c r="KF19" i="1" l="1"/>
  <c r="KG18" i="1"/>
  <c r="KG19" i="1" l="1"/>
  <c r="KH18" i="1"/>
  <c r="KH19" i="1" l="1"/>
  <c r="KI18" i="1"/>
  <c r="KI19" i="1" l="1"/>
  <c r="KJ18" i="1"/>
  <c r="KJ19" i="1" l="1"/>
  <c r="KK18" i="1"/>
  <c r="KL18" i="1" s="1"/>
  <c r="KM18" i="1" l="1"/>
  <c r="KL17" i="1"/>
  <c r="KQ16" i="1"/>
  <c r="KO16" i="1"/>
  <c r="KM16" i="1"/>
  <c r="KP16" i="1"/>
  <c r="KL16" i="1"/>
  <c r="KL19" i="1"/>
  <c r="KR16" i="1"/>
  <c r="KN16" i="1"/>
  <c r="KM19" i="1" l="1"/>
  <c r="KN18" i="1"/>
  <c r="KN19" i="1" l="1"/>
  <c r="KO18" i="1"/>
  <c r="KO19" i="1" l="1"/>
  <c r="KP18" i="1"/>
  <c r="KP19" i="1" l="1"/>
  <c r="KQ18" i="1"/>
  <c r="KQ19" i="1" l="1"/>
  <c r="KR18" i="1"/>
  <c r="KS18" i="1" s="1"/>
  <c r="KS19" i="1" l="1"/>
  <c r="KY16" i="1"/>
  <c r="KW16" i="1"/>
  <c r="KU16" i="1"/>
  <c r="KS16" i="1"/>
  <c r="KT18" i="1"/>
  <c r="KX16" i="1"/>
  <c r="KT16" i="1"/>
  <c r="KS17" i="1"/>
  <c r="KV16" i="1"/>
  <c r="KT19" i="1" l="1"/>
  <c r="KU18" i="1"/>
  <c r="KU19" i="1" l="1"/>
  <c r="KV18" i="1"/>
  <c r="KV19" i="1" l="1"/>
  <c r="KW18" i="1"/>
  <c r="KW19" i="1" l="1"/>
  <c r="KX18" i="1"/>
  <c r="KX19" i="1" l="1"/>
  <c r="KY18" i="1"/>
  <c r="KZ18" i="1" s="1"/>
  <c r="LA18" i="1" l="1"/>
  <c r="KZ17" i="1"/>
  <c r="LE16" i="1"/>
  <c r="LC16" i="1"/>
  <c r="LA16" i="1"/>
  <c r="KZ19" i="1"/>
  <c r="LF16" i="1"/>
  <c r="LB16" i="1"/>
  <c r="LD16" i="1"/>
  <c r="KZ16" i="1"/>
  <c r="LA19" i="1" l="1"/>
  <c r="LB18" i="1"/>
  <c r="LB19" i="1" l="1"/>
  <c r="LC18" i="1"/>
  <c r="LC19" i="1" l="1"/>
  <c r="LD18" i="1"/>
  <c r="LD19" i="1" l="1"/>
  <c r="LE18" i="1"/>
  <c r="LE19" i="1" l="1"/>
  <c r="LF18" i="1"/>
  <c r="LG18" i="1" s="1"/>
  <c r="LG19" i="1" l="1"/>
  <c r="LM16" i="1"/>
  <c r="LK16" i="1"/>
  <c r="LI16" i="1"/>
  <c r="LG16" i="1"/>
  <c r="LG17" i="1"/>
  <c r="LJ16" i="1"/>
  <c r="LH18" i="1"/>
  <c r="LL16" i="1"/>
  <c r="LH16" i="1"/>
  <c r="LH19" i="1" l="1"/>
  <c r="LI18" i="1"/>
  <c r="LI19" i="1" l="1"/>
  <c r="LJ18" i="1"/>
  <c r="LJ19" i="1" l="1"/>
  <c r="LK18" i="1"/>
  <c r="LK19" i="1" l="1"/>
  <c r="LL18" i="1"/>
  <c r="LL19" i="1" l="1"/>
  <c r="LM18" i="1"/>
  <c r="LN18" i="1" s="1"/>
  <c r="LO18" i="1" l="1"/>
  <c r="LN17" i="1"/>
  <c r="LS16" i="1"/>
  <c r="LQ16" i="1"/>
  <c r="LO16" i="1"/>
  <c r="LR16" i="1"/>
  <c r="LN16" i="1"/>
  <c r="LN19" i="1"/>
  <c r="LT16" i="1"/>
  <c r="LP16" i="1"/>
  <c r="LO19" i="1" l="1"/>
  <c r="LP18" i="1"/>
  <c r="LP19" i="1" l="1"/>
  <c r="LQ18" i="1"/>
  <c r="LQ19" i="1" l="1"/>
  <c r="LR18" i="1"/>
  <c r="LR19" i="1" l="1"/>
  <c r="LS18" i="1"/>
  <c r="LS19" i="1" l="1"/>
  <c r="LT18" i="1"/>
  <c r="LU18" i="1" s="1"/>
  <c r="LU19" i="1" l="1"/>
  <c r="MA16" i="1"/>
  <c r="LY16" i="1"/>
  <c r="LW16" i="1"/>
  <c r="LU16" i="1"/>
  <c r="LV18" i="1"/>
  <c r="LZ16" i="1"/>
  <c r="LV16" i="1"/>
  <c r="LU17" i="1"/>
  <c r="LX16" i="1"/>
  <c r="LV19" i="1" l="1"/>
  <c r="LW18" i="1"/>
  <c r="LW19" i="1" l="1"/>
  <c r="LX18" i="1"/>
  <c r="LX19" i="1" l="1"/>
  <c r="LY18" i="1"/>
  <c r="LY19" i="1" l="1"/>
  <c r="LZ18" i="1"/>
  <c r="LZ19" i="1" l="1"/>
  <c r="MA18" i="1"/>
  <c r="MB18" i="1" s="1"/>
  <c r="MC18" i="1" l="1"/>
  <c r="MB17" i="1"/>
  <c r="MG16" i="1"/>
  <c r="ME16" i="1"/>
  <c r="MC16" i="1"/>
  <c r="MB19" i="1"/>
  <c r="MH16" i="1"/>
  <c r="MD16" i="1"/>
  <c r="MF16" i="1"/>
  <c r="MB16" i="1"/>
  <c r="MC19" i="1" l="1"/>
  <c r="MD18" i="1"/>
  <c r="MD19" i="1" l="1"/>
  <c r="ME18" i="1"/>
  <c r="ME19" i="1" l="1"/>
  <c r="MF18" i="1"/>
  <c r="MF19" i="1" l="1"/>
  <c r="MG18" i="1"/>
  <c r="MG19" i="1" l="1"/>
  <c r="MH18" i="1"/>
  <c r="MI18" i="1" s="1"/>
  <c r="MI19" i="1" l="1"/>
  <c r="MO16" i="1"/>
  <c r="MM16" i="1"/>
  <c r="MK16" i="1"/>
  <c r="MI16" i="1"/>
  <c r="MI17" i="1"/>
  <c r="ML16" i="1"/>
  <c r="MJ18" i="1"/>
  <c r="MN16" i="1"/>
  <c r="MJ16" i="1"/>
  <c r="MJ19" i="1" l="1"/>
  <c r="MK18" i="1"/>
  <c r="MK19" i="1" l="1"/>
  <c r="ML18" i="1"/>
  <c r="ML19" i="1" l="1"/>
  <c r="MM18" i="1"/>
  <c r="MM19" i="1" l="1"/>
  <c r="MN18" i="1"/>
  <c r="MN19" i="1" l="1"/>
  <c r="MO18" i="1"/>
  <c r="MP18" i="1" s="1"/>
  <c r="MP19" i="1" l="1"/>
  <c r="MV16" i="1"/>
  <c r="MQ18" i="1"/>
  <c r="MP17" i="1"/>
  <c r="MU16" i="1"/>
  <c r="MS16" i="1"/>
  <c r="MQ16" i="1"/>
  <c r="MT16" i="1"/>
  <c r="MP16" i="1"/>
  <c r="MR16" i="1"/>
  <c r="MQ19" i="1" l="1"/>
  <c r="MR18" i="1"/>
  <c r="MR19" i="1" l="1"/>
  <c r="MS18" i="1"/>
  <c r="MS19" i="1" l="1"/>
  <c r="MT18" i="1"/>
  <c r="MT19" i="1" l="1"/>
  <c r="MU18" i="1"/>
  <c r="MU19" i="1" l="1"/>
  <c r="MV18" i="1"/>
  <c r="MW18" i="1" s="1"/>
  <c r="MX18" i="1" l="1"/>
  <c r="MW17" i="1"/>
  <c r="NB16" i="1"/>
  <c r="MZ16" i="1"/>
  <c r="MX16" i="1"/>
  <c r="MW19" i="1"/>
  <c r="NC16" i="1"/>
  <c r="NA16" i="1"/>
  <c r="MY16" i="1"/>
  <c r="MW16" i="1"/>
  <c r="MX19" i="1" l="1"/>
  <c r="MY18" i="1"/>
  <c r="MY19" i="1" l="1"/>
  <c r="MZ18" i="1"/>
  <c r="MZ19" i="1" l="1"/>
  <c r="NA18" i="1"/>
  <c r="NA19" i="1" l="1"/>
  <c r="NB18" i="1"/>
  <c r="NB19" i="1" l="1"/>
  <c r="NC18" i="1"/>
  <c r="ND18" i="1" s="1"/>
  <c r="ND19" i="1" l="1"/>
  <c r="NJ16" i="1"/>
  <c r="NH16" i="1"/>
  <c r="NF16" i="1"/>
  <c r="ND16" i="1"/>
  <c r="NE18" i="1"/>
  <c r="ND17" i="1"/>
  <c r="NI16" i="1"/>
  <c r="NG16" i="1"/>
  <c r="NE16" i="1"/>
  <c r="NE19" i="1" l="1"/>
  <c r="NF18" i="1"/>
  <c r="NF19" i="1" l="1"/>
  <c r="NG18" i="1"/>
  <c r="NG19" i="1" l="1"/>
  <c r="NH18" i="1"/>
  <c r="NH19" i="1" l="1"/>
  <c r="NI18" i="1"/>
  <c r="NI19" i="1" l="1"/>
  <c r="NJ18" i="1"/>
  <c r="NK18" i="1" s="1"/>
  <c r="NL18" i="1" l="1"/>
  <c r="NK17" i="1"/>
  <c r="NP16" i="1"/>
  <c r="NN16" i="1"/>
  <c r="NL16" i="1"/>
  <c r="NK19" i="1"/>
  <c r="NQ16" i="1"/>
  <c r="NO16" i="1"/>
  <c r="NM16" i="1"/>
  <c r="NK16" i="1"/>
  <c r="NL19" i="1" l="1"/>
  <c r="NM18" i="1"/>
  <c r="NM19" i="1" l="1"/>
  <c r="NN18" i="1"/>
  <c r="NN19" i="1" l="1"/>
  <c r="NO18" i="1"/>
  <c r="NO19" i="1" l="1"/>
  <c r="NP18" i="1"/>
  <c r="NP19" i="1" l="1"/>
  <c r="NQ18" i="1"/>
  <c r="NR18" i="1" s="1"/>
  <c r="NR19" i="1" l="1"/>
  <c r="NX16" i="1"/>
  <c r="NV16" i="1"/>
  <c r="NT16" i="1"/>
  <c r="NR16" i="1"/>
  <c r="NS18" i="1"/>
  <c r="NR17" i="1"/>
  <c r="NW16" i="1"/>
  <c r="NU16" i="1"/>
  <c r="NS16" i="1"/>
  <c r="NS19" i="1" l="1"/>
  <c r="NT18" i="1"/>
  <c r="NT19" i="1" l="1"/>
  <c r="NU18" i="1"/>
  <c r="NU19" i="1" l="1"/>
  <c r="NV18" i="1"/>
  <c r="NV19" i="1" l="1"/>
  <c r="NW18" i="1"/>
  <c r="NW19" i="1" l="1"/>
  <c r="NX18" i="1"/>
</calcChain>
</file>

<file path=xl/sharedStrings.xml><?xml version="1.0" encoding="utf-8"?>
<sst xmlns="http://schemas.openxmlformats.org/spreadsheetml/2006/main" count="68" uniqueCount="58">
  <si>
    <t>2020</t>
  </si>
  <si>
    <t>2021</t>
  </si>
  <si>
    <t>Status</t>
  </si>
  <si>
    <t>Total</t>
  </si>
  <si>
    <t>No</t>
  </si>
  <si>
    <t>2022</t>
  </si>
  <si>
    <t>2023</t>
  </si>
  <si>
    <t>2024</t>
  </si>
  <si>
    <t>INSTRUCCIONES</t>
  </si>
  <si>
    <t>Establezca la fecha que se mostrará en el diagrama de Gantt según los formatos de fecha estándar de Excel</t>
  </si>
  <si>
    <t>Por ejemplo: dd / mm / aaaa =&gt; 01/01/2020</t>
  </si>
  <si>
    <t>mm aa =&gt; 20 de enero</t>
  </si>
  <si>
    <t>Formato de fecha para el encabezado semanal</t>
  </si>
  <si>
    <t>Formato de fecha para el encabezado diario</t>
  </si>
  <si>
    <t>dd-mm-yy</t>
  </si>
  <si>
    <t>dd-mm</t>
  </si>
  <si>
    <t>¿Los sábados son parte de la semana laboral?</t>
  </si>
  <si>
    <t>¿Los domingos forman parte de la semana laboral?</t>
  </si>
  <si>
    <t>Si</t>
  </si>
  <si>
    <t>Días</t>
  </si>
  <si>
    <t>Año nuevo</t>
  </si>
  <si>
    <t>Día de la Constitución</t>
  </si>
  <si>
    <t xml:space="preserve">	Natalicio de Benito Juárez</t>
  </si>
  <si>
    <t xml:space="preserve">	Día del trabajador</t>
  </si>
  <si>
    <t>Día de la Independencia de México</t>
  </si>
  <si>
    <t xml:space="preserve">	Día de la Revolución Mexicana</t>
  </si>
  <si>
    <t>Navidad</t>
  </si>
  <si>
    <t>Natalicio de José María Morelos y Pavón</t>
  </si>
  <si>
    <t xml:space="preserve">REGISTRO DE DÍAS FESTIVOS O NO LABORABLES </t>
  </si>
  <si>
    <t>ID</t>
  </si>
  <si>
    <t>Nombre de la tarea o actividad</t>
  </si>
  <si>
    <t>Duración</t>
  </si>
  <si>
    <t>Fecha de inicio</t>
  </si>
  <si>
    <t>Fecha de finalización</t>
  </si>
  <si>
    <t>% Completado</t>
  </si>
  <si>
    <t># de días completos</t>
  </si>
  <si>
    <t>REPORTE GENERAL</t>
  </si>
  <si>
    <t>Planificado</t>
  </si>
  <si>
    <t>Comenzó - En proceso</t>
  </si>
  <si>
    <t>días completos</t>
  </si>
  <si>
    <t>días totales</t>
  </si>
  <si>
    <t># de tareas</t>
  </si>
  <si>
    <t>Terminación</t>
  </si>
  <si>
    <t>Completo</t>
  </si>
  <si>
    <t>Recordatorio</t>
  </si>
  <si>
    <t>No iniciada - Vencida</t>
  </si>
  <si>
    <t>En proceso</t>
  </si>
  <si>
    <t>Desarrollar el plan de gestión del proyecto</t>
  </si>
  <si>
    <t>Dirigir y gestionar el trabajo del proyecto</t>
  </si>
  <si>
    <t>Supervisar y controlar el trabajo del proyecto</t>
  </si>
  <si>
    <t>Realice un control de cambios integrado.</t>
  </si>
  <si>
    <t>Cerrar el proyecto o la fase</t>
  </si>
  <si>
    <t>Planificar la gestión del alcance</t>
  </si>
  <si>
    <t>Recopilar requisitos</t>
  </si>
  <si>
    <t>Definir el alcance</t>
  </si>
  <si>
    <t>Crear la WBS / WBS</t>
  </si>
  <si>
    <t>Ejemplo 2</t>
  </si>
  <si>
    <t>Desarrollar la acta de Constitución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</si>
</sst>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"/>
    <numFmt numFmtId="165" formatCode="0&quot; days&quot;"/>
    <numFmt numFmtId="166" formatCode="dd/mm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22222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37464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3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2B353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7214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BEAD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ck">
        <color theme="4"/>
      </bottom>
      <diagonal/>
    </border>
    <border>
      <left style="thick">
        <color rgb="FF00BEAD"/>
      </left>
      <right/>
      <top style="thick">
        <color rgb="FF00BEAD"/>
      </top>
      <bottom style="thick">
        <color rgb="FF00BEAD"/>
      </bottom>
      <diagonal/>
    </border>
    <border>
      <left/>
      <right style="thick">
        <color rgb="FF00BEAD"/>
      </right>
      <top style="thick">
        <color rgb="FF00BEAD"/>
      </top>
      <bottom style="thick">
        <color rgb="FF00BEAD"/>
      </bottom>
      <diagonal/>
    </border>
    <border>
      <left style="thick">
        <color rgb="FF00BEAD"/>
      </left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5" applyNumberFormat="0" applyFill="0" applyAlignment="0" applyProtection="0"/>
  </cellStyleXfs>
  <cellXfs count="89">
    <xf numFmtId="0" fontId="0" fillId="0" borderId="0" xfId="0"/>
    <xf numFmtId="0" fontId="0" fillId="0" borderId="0" xfId="0" applyProtection="1">
      <protection hidden="1"/>
    </xf>
    <xf numFmtId="14" fontId="0" fillId="0" borderId="3" xfId="0" applyNumberFormat="1" applyBorder="1" applyProtection="1">
      <protection hidden="1"/>
    </xf>
    <xf numFmtId="165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9" fontId="0" fillId="0" borderId="2" xfId="0" applyNumberFormat="1" applyBorder="1" applyAlignment="1" applyProtection="1">
      <alignment horizontal="center"/>
      <protection locked="0"/>
    </xf>
    <xf numFmtId="9" fontId="0" fillId="0" borderId="3" xfId="0" applyNumberFormat="1" applyBorder="1" applyAlignment="1" applyProtection="1">
      <alignment horizontal="center"/>
      <protection locked="0"/>
    </xf>
    <xf numFmtId="0" fontId="12" fillId="2" borderId="0" xfId="2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hidden="1"/>
    </xf>
    <xf numFmtId="14" fontId="0" fillId="7" borderId="3" xfId="0" applyNumberFormat="1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165" fontId="0" fillId="0" borderId="0" xfId="0" applyNumberForma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2" borderId="0" xfId="2" applyFont="1" applyFill="1" applyAlignment="1" applyProtection="1">
      <alignment vertical="center"/>
      <protection locked="0"/>
    </xf>
    <xf numFmtId="0" fontId="0" fillId="7" borderId="0" xfId="0" applyFill="1" applyAlignment="1" applyProtection="1">
      <alignment horizontal="left" vertical="center" indent="1"/>
      <protection locked="0"/>
    </xf>
    <xf numFmtId="0" fontId="0" fillId="7" borderId="0" xfId="0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2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4" fillId="7" borderId="0" xfId="0" applyFont="1" applyFill="1" applyAlignment="1" applyProtection="1">
      <alignment horizontal="left" vertical="center" indent="1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8" borderId="8" xfId="0" applyFill="1" applyBorder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7" borderId="0" xfId="0" applyFill="1" applyAlignment="1" applyProtection="1">
      <alignment horizontal="left" vertical="center" indent="1"/>
      <protection hidden="1"/>
    </xf>
    <xf numFmtId="0" fontId="14" fillId="7" borderId="0" xfId="0" applyFont="1" applyFill="1" applyAlignment="1" applyProtection="1">
      <alignment horizontal="left" vertical="center" indent="1"/>
      <protection hidden="1"/>
    </xf>
    <xf numFmtId="0" fontId="11" fillId="0" borderId="0" xfId="0" applyFont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 inden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0" fillId="6" borderId="0" xfId="0" applyFill="1" applyAlignment="1" applyProtection="1">
      <alignment horizontal="left" vertical="center" indent="1"/>
      <protection hidden="1"/>
    </xf>
    <xf numFmtId="0" fontId="0" fillId="5" borderId="0" xfId="0" applyFill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14" fontId="0" fillId="0" borderId="0" xfId="0" applyNumberFormat="1" applyProtection="1">
      <protection hidden="1"/>
    </xf>
    <xf numFmtId="166" fontId="7" fillId="0" borderId="0" xfId="0" applyNumberFormat="1" applyFont="1" applyProtection="1"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inden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9" fontId="0" fillId="0" borderId="2" xfId="0" applyNumberFormat="1" applyBorder="1" applyProtection="1">
      <protection hidden="1"/>
    </xf>
    <xf numFmtId="14" fontId="0" fillId="0" borderId="2" xfId="0" applyNumberFormat="1" applyBorder="1" applyProtection="1"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10" fontId="0" fillId="0" borderId="0" xfId="1" applyNumberFormat="1" applyFont="1" applyProtection="1">
      <protection locked="0"/>
    </xf>
    <xf numFmtId="10" fontId="9" fillId="0" borderId="0" xfId="1" applyNumberFormat="1" applyFont="1" applyProtection="1">
      <protection hidden="1"/>
    </xf>
    <xf numFmtId="0" fontId="0" fillId="3" borderId="6" xfId="0" applyFill="1" applyBorder="1" applyAlignment="1" applyProtection="1">
      <alignment horizontal="left" vertical="center" indent="2"/>
      <protection locked="0"/>
    </xf>
    <xf numFmtId="0" fontId="0" fillId="3" borderId="7" xfId="0" applyFill="1" applyBorder="1" applyAlignment="1" applyProtection="1">
      <alignment horizontal="left" vertical="center" indent="2"/>
      <protection locked="0"/>
    </xf>
    <xf numFmtId="0" fontId="14" fillId="0" borderId="0" xfId="0" applyFont="1" applyAlignment="1" applyProtection="1">
      <alignment horizontal="left" vertical="center" indent="1"/>
      <protection hidden="1"/>
    </xf>
    <xf numFmtId="0" fontId="15" fillId="0" borderId="5" xfId="3" applyFont="1" applyAlignment="1" applyProtection="1">
      <alignment horizontal="left" vertical="center" indent="1"/>
      <protection hidden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5" fillId="0" borderId="5" xfId="3" applyFont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left" vertical="center" indent="1"/>
      <protection hidden="1"/>
    </xf>
    <xf numFmtId="0" fontId="14" fillId="4" borderId="0" xfId="0" applyFont="1" applyFill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5" fillId="0" borderId="5" xfId="3" applyFont="1" applyAlignment="1" applyProtection="1">
      <alignment horizontal="center" vertical="center"/>
      <protection hidden="1"/>
    </xf>
  </cellXfs>
  <cellStyles count="4">
    <cellStyle name="Encabezado 1" xfId="3" builtinId="16"/>
    <cellStyle name="Hipervínculo" xfId="2" builtinId="8"/>
    <cellStyle name="Normal" xfId="0" builtinId="0"/>
    <cellStyle name="Porcentaje" xfId="1" builtinId="5"/>
  </cellStyles>
  <dxfs count="16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border>
        <left style="dashed">
          <color rgb="FFFF0000"/>
        </left>
        <vertical/>
        <horizontal/>
      </border>
    </dxf>
    <dxf>
      <fill>
        <patternFill>
          <bgColor rgb="FF3CD87B"/>
        </patternFill>
      </fill>
      <border>
        <bottom style="thin">
          <color rgb="FF29353F"/>
        </bottom>
      </border>
    </dxf>
    <dxf>
      <fill>
        <patternFill>
          <bgColor theme="3" tint="-0.499984740745262"/>
        </patternFill>
      </fill>
      <border>
        <bottom style="thin">
          <color rgb="FF00BEAD"/>
        </bottom>
      </border>
    </dxf>
    <dxf>
      <border>
        <right style="thin">
          <color theme="2" tint="-0.499984740745262"/>
        </right>
        <vertical/>
        <horizontal/>
      </border>
    </dxf>
    <dxf>
      <fill>
        <patternFill>
          <bgColor theme="2"/>
        </patternFill>
      </fill>
      <border>
        <bottom style="thin">
          <color rgb="FF00BEAD"/>
        </bottom>
        <vertical/>
        <horizontal/>
      </border>
    </dxf>
    <dxf>
      <fill>
        <patternFill>
          <bgColor theme="2"/>
        </patternFill>
      </fill>
      <border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family val="2"/>
        <scheme val="minor"/>
      </font>
      <numFmt numFmtId="164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family val="2"/>
        <scheme val="minor"/>
      </font>
      <numFmt numFmtId="164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family val="2"/>
        <scheme val="minor"/>
      </font>
      <numFmt numFmtId="164" formatCode="dd/mm/yyyy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dd/mm/yyyy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rgb="FF00BEA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>
          <bgColor theme="0" tint="-4.9989318521683403E-2"/>
        </patternFill>
      </fill>
      <border>
        <horizontal style="thin">
          <color theme="2" tint="-9.9948118533890809E-2"/>
        </horizontal>
      </border>
    </dxf>
    <dxf>
      <font>
        <color theme="1"/>
      </font>
      <fill>
        <patternFill>
          <bgColor theme="2"/>
        </patternFill>
      </fill>
      <border>
        <bottom style="thin">
          <color rgb="FF00BEAD"/>
        </bottom>
      </border>
    </dxf>
  </dxfs>
  <tableStyles count="1" defaultTableStyle="TableStyleMedium2" defaultPivotStyle="PivotStyleLight16">
    <tableStyle name="Table Style 1" pivot="0" count="2" xr9:uid="{2A13B263-13E0-C84C-AE2C-B5DEF74BF26D}">
      <tableStyleElement type="headerRow" dxfId="161"/>
      <tableStyleElement type="secondRowStripe" dxfId="160"/>
    </tableStyle>
  </tableStyles>
  <colors>
    <mruColors>
      <color rgb="FF57DD8D"/>
      <color rgb="FF3CD87B"/>
      <color rgb="FF2BD36F"/>
      <color rgb="FFD40004"/>
      <color rgb="FF2B353E"/>
      <color rgb="FF00BEAD"/>
      <color rgb="FF072146"/>
      <color rgb="FF29353F"/>
      <color rgb="FFEBEBEB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calculations!$H$7</c:f>
              <c:strCache>
                <c:ptCount val="1"/>
                <c:pt idx="0">
                  <c:v>Terminación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solidFill>
                <a:srgbClr val="3CD87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2F-6C40-B79C-87A81ABBCE8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2F-6C40-B79C-87A81ABBCE8D}"/>
              </c:ext>
            </c:extLst>
          </c:dPt>
          <c:cat>
            <c:strRef>
              <c:f>calculations!$I$6:$J$6</c:f>
              <c:strCache>
                <c:ptCount val="2"/>
                <c:pt idx="0">
                  <c:v>Completo</c:v>
                </c:pt>
                <c:pt idx="1">
                  <c:v>Recordatorio</c:v>
                </c:pt>
              </c:strCache>
            </c:strRef>
          </c:cat>
          <c:val>
            <c:numRef>
              <c:f>calculations!$I$7:$J$7</c:f>
              <c:numCache>
                <c:formatCode>0" days"</c:formatCode>
                <c:ptCount val="2"/>
                <c:pt idx="0">
                  <c:v>60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2F-6C40-B79C-87A81ABBC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BD36F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3CD8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75-4792-8599-7716B772B6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Dashboard!$E$72:$E$76</c:f>
              <c:strCache>
                <c:ptCount val="5"/>
                <c:pt idx="0">
                  <c:v>Planificado</c:v>
                </c:pt>
                <c:pt idx="1">
                  <c:v>No iniciada - Vencida</c:v>
                </c:pt>
                <c:pt idx="2">
                  <c:v>Comenzó - En proceso</c:v>
                </c:pt>
                <c:pt idx="3">
                  <c:v>En proceso</c:v>
                </c:pt>
                <c:pt idx="4">
                  <c:v>Completo</c:v>
                </c:pt>
              </c:strCache>
            </c:strRef>
          </c:cat>
          <c:val>
            <c:numRef>
              <c:f>Dashboard!$F$72:$F$76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D-1E4B-8EA0-62FE3598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300896"/>
        <c:axId val="1707095472"/>
      </c:barChart>
      <c:catAx>
        <c:axId val="166930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7095472"/>
        <c:crosses val="autoZero"/>
        <c:auto val="1"/>
        <c:lblAlgn val="ctr"/>
        <c:lblOffset val="100"/>
        <c:noMultiLvlLbl val="0"/>
      </c:catAx>
      <c:valAx>
        <c:axId val="1707095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930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Holidays!D1"/><Relationship Id="rId7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hyperlink" Target="#Settings!C1"/><Relationship Id="rId6" Type="http://schemas.openxmlformats.org/officeDocument/2006/relationships/image" Target="../media/image2.png"/><Relationship Id="rId5" Type="http://schemas.openxmlformats.org/officeDocument/2006/relationships/hyperlink" Target="#Dashboard!D1"/><Relationship Id="rId4" Type="http://schemas.openxmlformats.org/officeDocument/2006/relationships/hyperlink" Target="#Gantt.Chart!D1"/><Relationship Id="rId9" Type="http://schemas.openxmlformats.org/officeDocument/2006/relationships/hyperlink" Target="#Settings!D2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image" Target="../media/image2.png"/><Relationship Id="rId2" Type="http://schemas.openxmlformats.org/officeDocument/2006/relationships/hyperlink" Target="#Settings!C1"/><Relationship Id="rId1" Type="http://schemas.openxmlformats.org/officeDocument/2006/relationships/hyperlink" Target="#Holidays!D2"/><Relationship Id="rId6" Type="http://schemas.openxmlformats.org/officeDocument/2006/relationships/hyperlink" Target="#Dashboard!D1"/><Relationship Id="rId5" Type="http://schemas.openxmlformats.org/officeDocument/2006/relationships/hyperlink" Target="#Gantt.Chart!D1"/><Relationship Id="rId4" Type="http://schemas.openxmlformats.org/officeDocument/2006/relationships/hyperlink" Target="#Holidays!D1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image" Target="../media/image2.png"/><Relationship Id="rId2" Type="http://schemas.openxmlformats.org/officeDocument/2006/relationships/hyperlink" Target="#Settings!C1"/><Relationship Id="rId1" Type="http://schemas.openxmlformats.org/officeDocument/2006/relationships/hyperlink" Target="#Gantt.Chart!D2"/><Relationship Id="rId6" Type="http://schemas.openxmlformats.org/officeDocument/2006/relationships/hyperlink" Target="#Dashboard!D1"/><Relationship Id="rId5" Type="http://schemas.openxmlformats.org/officeDocument/2006/relationships/hyperlink" Target="#Gantt.Chart!D1"/><Relationship Id="rId4" Type="http://schemas.openxmlformats.org/officeDocument/2006/relationships/hyperlink" Target="#Holidays!D1"/><Relationship Id="rId9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Dashboard!D1"/><Relationship Id="rId3" Type="http://schemas.openxmlformats.org/officeDocument/2006/relationships/hyperlink" Target="#Dashboard!D2"/><Relationship Id="rId7" Type="http://schemas.openxmlformats.org/officeDocument/2006/relationships/hyperlink" Target="#Gantt.Chart!D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Holidays!D1"/><Relationship Id="rId11" Type="http://schemas.openxmlformats.org/officeDocument/2006/relationships/image" Target="../media/image4.png"/><Relationship Id="rId5" Type="http://schemas.openxmlformats.org/officeDocument/2006/relationships/image" Target="../media/image1.png"/><Relationship Id="rId10" Type="http://schemas.openxmlformats.org/officeDocument/2006/relationships/image" Target="../media/image3.png"/><Relationship Id="rId4" Type="http://schemas.openxmlformats.org/officeDocument/2006/relationships/hyperlink" Target="#Settings!C1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0</xdr:row>
      <xdr:rowOff>15128</xdr:rowOff>
    </xdr:from>
    <xdr:to>
      <xdr:col>4</xdr:col>
      <xdr:colOff>857251</xdr:colOff>
      <xdr:row>0</xdr:row>
      <xdr:rowOff>600916</xdr:rowOff>
    </xdr:to>
    <xdr:sp macro="" textlink="">
      <xdr:nvSpPr>
        <xdr:cNvPr id="16" name="Rectá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F79994-912C-4768-B13A-2939E0F51C83}"/>
            </a:ext>
          </a:extLst>
        </xdr:cNvPr>
        <xdr:cNvSpPr/>
      </xdr:nvSpPr>
      <xdr:spPr>
        <a:xfrm>
          <a:off x="952500" y="15128"/>
          <a:ext cx="2581276" cy="585788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CONFIGURACIÓN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2</xdr:col>
      <xdr:colOff>695325</xdr:colOff>
      <xdr:row>0</xdr:row>
      <xdr:rowOff>38100</xdr:rowOff>
    </xdr:from>
    <xdr:to>
      <xdr:col>3</xdr:col>
      <xdr:colOff>219075</xdr:colOff>
      <xdr:row>0</xdr:row>
      <xdr:rowOff>581025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8E2B7A5-25A3-4EA8-8ACC-31F47A33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879476</xdr:colOff>
      <xdr:row>0</xdr:row>
      <xdr:rowOff>9525</xdr:rowOff>
    </xdr:from>
    <xdr:to>
      <xdr:col>7</xdr:col>
      <xdr:colOff>504825</xdr:colOff>
      <xdr:row>0</xdr:row>
      <xdr:rowOff>595313</xdr:rowOff>
    </xdr:to>
    <xdr:sp macro="" textlink="">
      <xdr:nvSpPr>
        <xdr:cNvPr id="17" name="Rectángul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7269C5-B4B9-458D-B146-F92F1840E4F3}"/>
            </a:ext>
          </a:extLst>
        </xdr:cNvPr>
        <xdr:cNvSpPr/>
      </xdr:nvSpPr>
      <xdr:spPr>
        <a:xfrm>
          <a:off x="3556001" y="9525"/>
          <a:ext cx="2530474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DÍAS FESTIVOS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7</xdr:col>
      <xdr:colOff>526484</xdr:colOff>
      <xdr:row>0</xdr:row>
      <xdr:rowOff>9525</xdr:rowOff>
    </xdr:from>
    <xdr:to>
      <xdr:col>10</xdr:col>
      <xdr:colOff>600075</xdr:colOff>
      <xdr:row>0</xdr:row>
      <xdr:rowOff>595313</xdr:rowOff>
    </xdr:to>
    <xdr:sp macro="" textlink="">
      <xdr:nvSpPr>
        <xdr:cNvPr id="19" name="Rectá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61E12B-26B2-42B4-88C7-D4B78BC733F1}"/>
            </a:ext>
          </a:extLst>
        </xdr:cNvPr>
        <xdr:cNvSpPr/>
      </xdr:nvSpPr>
      <xdr:spPr>
        <a:xfrm>
          <a:off x="6108134" y="9525"/>
          <a:ext cx="3064441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DIAGRAMA DE GANTT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10</xdr:col>
      <xdr:colOff>630329</xdr:colOff>
      <xdr:row>0</xdr:row>
      <xdr:rowOff>5603</xdr:rowOff>
    </xdr:from>
    <xdr:to>
      <xdr:col>13</xdr:col>
      <xdr:colOff>260536</xdr:colOff>
      <xdr:row>0</xdr:row>
      <xdr:rowOff>591391</xdr:rowOff>
    </xdr:to>
    <xdr:sp macro="" textlink="">
      <xdr:nvSpPr>
        <xdr:cNvPr id="21" name="Rectángul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BCC32E-C2D9-4396-A7ED-98147CAC1045}"/>
            </a:ext>
          </a:extLst>
        </xdr:cNvPr>
        <xdr:cNvSpPr/>
      </xdr:nvSpPr>
      <xdr:spPr>
        <a:xfrm>
          <a:off x="9202829" y="5603"/>
          <a:ext cx="2201957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DASHBOARD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950247</xdr:colOff>
      <xdr:row>0</xdr:row>
      <xdr:rowOff>24093</xdr:rowOff>
    </xdr:from>
    <xdr:to>
      <xdr:col>5</xdr:col>
      <xdr:colOff>464472</xdr:colOff>
      <xdr:row>0</xdr:row>
      <xdr:rowOff>567018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1B0A6F2-EC16-405B-A001-0F4F72D3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6772" y="24093"/>
          <a:ext cx="7048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562511</xdr:colOff>
      <xdr:row>0</xdr:row>
      <xdr:rowOff>28015</xdr:rowOff>
    </xdr:from>
    <xdr:to>
      <xdr:col>8</xdr:col>
      <xdr:colOff>536</xdr:colOff>
      <xdr:row>0</xdr:row>
      <xdr:rowOff>570940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F40A374-6513-41D3-8155-536325B2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161" y="28015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663897</xdr:colOff>
      <xdr:row>0</xdr:row>
      <xdr:rowOff>22412</xdr:rowOff>
    </xdr:from>
    <xdr:to>
      <xdr:col>11</xdr:col>
      <xdr:colOff>521022</xdr:colOff>
      <xdr:row>0</xdr:row>
      <xdr:rowOff>565337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44642FB-1AD9-4AD7-82A1-7F005ECB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6397" y="22412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371475</xdr:colOff>
      <xdr:row>1</xdr:row>
      <xdr:rowOff>25400</xdr:rowOff>
    </xdr:from>
    <xdr:to>
      <xdr:col>4</xdr:col>
      <xdr:colOff>568325</xdr:colOff>
      <xdr:row>2</xdr:row>
      <xdr:rowOff>12700</xdr:rowOff>
    </xdr:to>
    <xdr:sp macro="" textlink="">
      <xdr:nvSpPr>
        <xdr:cNvPr id="24" name="Rectá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C988E95-D189-4185-B5D9-DFA172D95028}"/>
            </a:ext>
          </a:extLst>
        </xdr:cNvPr>
        <xdr:cNvSpPr/>
      </xdr:nvSpPr>
      <xdr:spPr>
        <a:xfrm>
          <a:off x="1562100" y="635000"/>
          <a:ext cx="1054100" cy="2349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>
              <a:solidFill>
                <a:schemeClr val="tx1"/>
              </a:solidFill>
              <a:latin typeface="Arial Black" panose="020B0A04020102020204" pitchFamily="34" charset="0"/>
            </a:rPr>
            <a:t>Configuración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1418096</xdr:colOff>
      <xdr:row>1</xdr:row>
      <xdr:rowOff>19050</xdr:rowOff>
    </xdr:from>
    <xdr:to>
      <xdr:col>2</xdr:col>
      <xdr:colOff>2809875</xdr:colOff>
      <xdr:row>2</xdr:row>
      <xdr:rowOff>6350</xdr:rowOff>
    </xdr:to>
    <xdr:sp macro="" textlink="">
      <xdr:nvSpPr>
        <xdr:cNvPr id="14" name="Rectángulo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7B82C-0419-47BA-A4A4-9D1E377A156A}"/>
            </a:ext>
          </a:extLst>
        </xdr:cNvPr>
        <xdr:cNvSpPr/>
      </xdr:nvSpPr>
      <xdr:spPr>
        <a:xfrm>
          <a:off x="1713371" y="628650"/>
          <a:ext cx="1391779" cy="2349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>
              <a:solidFill>
                <a:schemeClr val="tx1"/>
              </a:solidFill>
              <a:latin typeface="Arial Black" panose="020B0A04020102020204" pitchFamily="34" charset="0"/>
            </a:rPr>
            <a:t>Días festivos</a:t>
          </a:r>
          <a:r>
            <a:rPr lang="es-419" sz="1100" baseline="0">
              <a:solidFill>
                <a:schemeClr val="tx1"/>
              </a:solidFill>
              <a:latin typeface="Arial Black" panose="020B0A04020102020204" pitchFamily="34" charset="0"/>
            </a:rPr>
            <a:t> </a:t>
          </a:r>
          <a:endParaRPr lang="es-419" sz="1100">
            <a:solidFill>
              <a:schemeClr val="tx1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</xdr:col>
      <xdr:colOff>1057275</xdr:colOff>
      <xdr:row>0</xdr:row>
      <xdr:rowOff>9525</xdr:rowOff>
    </xdr:from>
    <xdr:to>
      <xdr:col>2</xdr:col>
      <xdr:colOff>3638551</xdr:colOff>
      <xdr:row>0</xdr:row>
      <xdr:rowOff>595313</xdr:rowOff>
    </xdr:to>
    <xdr:sp macro="" textlink="">
      <xdr:nvSpPr>
        <xdr:cNvPr id="15" name="Rectá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7508A6-8466-4034-A8F3-C00B95698F19}"/>
            </a:ext>
          </a:extLst>
        </xdr:cNvPr>
        <xdr:cNvSpPr/>
      </xdr:nvSpPr>
      <xdr:spPr>
        <a:xfrm>
          <a:off x="1352550" y="9525"/>
          <a:ext cx="2581276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CONFIGURACIÓN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2</xdr:col>
      <xdr:colOff>1095375</xdr:colOff>
      <xdr:row>0</xdr:row>
      <xdr:rowOff>32497</xdr:rowOff>
    </xdr:from>
    <xdr:to>
      <xdr:col>2</xdr:col>
      <xdr:colOff>1809750</xdr:colOff>
      <xdr:row>0</xdr:row>
      <xdr:rowOff>575422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9D22C32-5140-462B-93A5-68AEBEA0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32497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3660776</xdr:colOff>
      <xdr:row>0</xdr:row>
      <xdr:rowOff>3922</xdr:rowOff>
    </xdr:from>
    <xdr:to>
      <xdr:col>4</xdr:col>
      <xdr:colOff>762000</xdr:colOff>
      <xdr:row>0</xdr:row>
      <xdr:rowOff>589710</xdr:rowOff>
    </xdr:to>
    <xdr:sp macro="" textlink="">
      <xdr:nvSpPr>
        <xdr:cNvPr id="17" name="Rectángulo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45A9F0-C19F-4039-836E-2756743035D0}"/>
            </a:ext>
          </a:extLst>
        </xdr:cNvPr>
        <xdr:cNvSpPr/>
      </xdr:nvSpPr>
      <xdr:spPr>
        <a:xfrm>
          <a:off x="3956051" y="3922"/>
          <a:ext cx="2530474" cy="585788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DÍAS FESTIVOS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4</xdr:col>
      <xdr:colOff>783659</xdr:colOff>
      <xdr:row>0</xdr:row>
      <xdr:rowOff>3922</xdr:rowOff>
    </xdr:from>
    <xdr:to>
      <xdr:col>6</xdr:col>
      <xdr:colOff>704850</xdr:colOff>
      <xdr:row>0</xdr:row>
      <xdr:rowOff>589710</xdr:rowOff>
    </xdr:to>
    <xdr:sp macro="" textlink="">
      <xdr:nvSpPr>
        <xdr:cNvPr id="18" name="Rectángul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18E96D-152E-405A-8455-98560C1728F9}"/>
            </a:ext>
          </a:extLst>
        </xdr:cNvPr>
        <xdr:cNvSpPr/>
      </xdr:nvSpPr>
      <xdr:spPr>
        <a:xfrm>
          <a:off x="6508184" y="3922"/>
          <a:ext cx="3064441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DIAGRAMA DE GANTT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6</xdr:col>
      <xdr:colOff>735104</xdr:colOff>
      <xdr:row>0</xdr:row>
      <xdr:rowOff>9525</xdr:rowOff>
    </xdr:from>
    <xdr:to>
      <xdr:col>7</xdr:col>
      <xdr:colOff>1365436</xdr:colOff>
      <xdr:row>0</xdr:row>
      <xdr:rowOff>595313</xdr:rowOff>
    </xdr:to>
    <xdr:sp macro="" textlink="">
      <xdr:nvSpPr>
        <xdr:cNvPr id="19" name="Rectángulo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B18BC1-D1D9-4421-B82F-1AD3581500D2}"/>
            </a:ext>
          </a:extLst>
        </xdr:cNvPr>
        <xdr:cNvSpPr/>
      </xdr:nvSpPr>
      <xdr:spPr>
        <a:xfrm>
          <a:off x="9602879" y="9525"/>
          <a:ext cx="2201957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DASHBOARD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2</xdr:col>
      <xdr:colOff>3731547</xdr:colOff>
      <xdr:row>0</xdr:row>
      <xdr:rowOff>18490</xdr:rowOff>
    </xdr:from>
    <xdr:to>
      <xdr:col>3</xdr:col>
      <xdr:colOff>578772</xdr:colOff>
      <xdr:row>0</xdr:row>
      <xdr:rowOff>561415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E365861-64E8-42A0-95F7-91EDD436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822" y="18490"/>
          <a:ext cx="7048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819686</xdr:colOff>
      <xdr:row>0</xdr:row>
      <xdr:rowOff>22412</xdr:rowOff>
    </xdr:from>
    <xdr:to>
      <xdr:col>4</xdr:col>
      <xdr:colOff>1534061</xdr:colOff>
      <xdr:row>0</xdr:row>
      <xdr:rowOff>565337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8955343-EBC1-402B-9A85-13AAFF61D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4211" y="22412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768672</xdr:colOff>
      <xdr:row>0</xdr:row>
      <xdr:rowOff>16809</xdr:rowOff>
    </xdr:from>
    <xdr:to>
      <xdr:col>6</xdr:col>
      <xdr:colOff>1483047</xdr:colOff>
      <xdr:row>0</xdr:row>
      <xdr:rowOff>559734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59F66A5-5A16-4429-A23F-C4CA3651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6447" y="16809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28017</xdr:colOff>
      <xdr:row>4</xdr:row>
      <xdr:rowOff>145341</xdr:rowOff>
    </xdr:from>
    <xdr:to>
      <xdr:col>3</xdr:col>
      <xdr:colOff>1609726</xdr:colOff>
      <xdr:row>9</xdr:row>
      <xdr:rowOff>97692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744B2D2C-8618-8745-8677-10AD1A521D88}"/>
            </a:ext>
          </a:extLst>
        </xdr:cNvPr>
        <xdr:cNvGrpSpPr/>
      </xdr:nvGrpSpPr>
      <xdr:grpSpPr>
        <a:xfrm>
          <a:off x="324350" y="1013174"/>
          <a:ext cx="2015626" cy="1116518"/>
          <a:chOff x="4728936" y="1120518"/>
          <a:chExt cx="1588132" cy="1483685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63A1A627-D1BC-6949-9077-E938735649D2}"/>
              </a:ext>
            </a:extLst>
          </xdr:cNvPr>
          <xdr:cNvGrpSpPr/>
        </xdr:nvGrpSpPr>
        <xdr:grpSpPr>
          <a:xfrm>
            <a:off x="4741235" y="1120518"/>
            <a:ext cx="1575833" cy="1483685"/>
            <a:chOff x="4887752" y="693257"/>
            <a:chExt cx="1331918" cy="937936"/>
          </a:xfrm>
        </xdr:grpSpPr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4C936F66-AC8A-884D-B88A-CFC43EDE5656}"/>
                </a:ext>
              </a:extLst>
            </xdr:cNvPr>
            <xdr:cNvSpPr/>
          </xdr:nvSpPr>
          <xdr:spPr>
            <a:xfrm>
              <a:off x="4887752" y="693257"/>
              <a:ext cx="1273599" cy="937936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rgbClr val="00BEAD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01702B-C879-CC44-80A2-6D6846B101D0}"/>
                </a:ext>
              </a:extLst>
            </xdr:cNvPr>
            <xdr:cNvSpPr txBox="1"/>
          </xdr:nvSpPr>
          <xdr:spPr>
            <a:xfrm>
              <a:off x="5351840" y="1419958"/>
              <a:ext cx="817834" cy="159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000"/>
                <a:t>Fin de semana</a:t>
              </a:r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015363C-BADA-794A-8C20-2FC58A84AD81}"/>
                </a:ext>
              </a:extLst>
            </xdr:cNvPr>
            <xdr:cNvSpPr txBox="1"/>
          </xdr:nvSpPr>
          <xdr:spPr>
            <a:xfrm>
              <a:off x="5353204" y="1250906"/>
              <a:ext cx="691609" cy="2128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000"/>
                <a:t>Hoy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A5237FC-35BB-2B4E-AE9A-A0ACC1881FEE}"/>
                </a:ext>
              </a:extLst>
            </xdr:cNvPr>
            <xdr:cNvSpPr txBox="1"/>
          </xdr:nvSpPr>
          <xdr:spPr>
            <a:xfrm>
              <a:off x="5342199" y="883903"/>
              <a:ext cx="877471" cy="1630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000"/>
                <a:t>Intervalo de tareas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DCC6EA5-2BF3-EB4B-9EBF-B16C6CABA927}"/>
                </a:ext>
              </a:extLst>
            </xdr:cNvPr>
            <xdr:cNvSpPr txBox="1"/>
          </xdr:nvSpPr>
          <xdr:spPr>
            <a:xfrm>
              <a:off x="5341227" y="1064941"/>
              <a:ext cx="875952" cy="1635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000"/>
                <a:t>Intervalo</a:t>
              </a:r>
              <a:r>
                <a:rPr lang="en-GB" sz="1000" baseline="0"/>
                <a:t> faltante</a:t>
              </a:r>
              <a:endParaRPr lang="en-GB" sz="1000"/>
            </a:p>
          </xdr:txBody>
        </xdr: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69722176-29D7-A448-A03D-AC6364B20B6E}"/>
                </a:ext>
              </a:extLst>
            </xdr:cNvPr>
            <xdr:cNvSpPr/>
          </xdr:nvSpPr>
          <xdr:spPr>
            <a:xfrm>
              <a:off x="4975067" y="1435485"/>
              <a:ext cx="357482" cy="137044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E3C178B5-B73E-5F45-89C7-F477C27B2B01}"/>
                </a:ext>
              </a:extLst>
            </xdr:cNvPr>
            <xdr:cNvSpPr/>
          </xdr:nvSpPr>
          <xdr:spPr>
            <a:xfrm>
              <a:off x="4969381" y="928448"/>
              <a:ext cx="355601" cy="136165"/>
            </a:xfrm>
            <a:prstGeom prst="rect">
              <a:avLst/>
            </a:prstGeom>
            <a:solidFill>
              <a:srgbClr val="29353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3A006012-258B-0741-8D0B-F5495769C10F}"/>
                </a:ext>
              </a:extLst>
            </xdr:cNvPr>
            <xdr:cNvSpPr/>
          </xdr:nvSpPr>
          <xdr:spPr>
            <a:xfrm>
              <a:off x="4963594" y="1110473"/>
              <a:ext cx="363509" cy="136637"/>
            </a:xfrm>
            <a:prstGeom prst="rect">
              <a:avLst/>
            </a:prstGeom>
            <a:solidFill>
              <a:srgbClr val="3CD87B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FCE22B38-A689-F942-A58C-16EF4E281C25}"/>
                </a:ext>
              </a:extLst>
            </xdr:cNvPr>
            <xdr:cNvCxnSpPr/>
          </xdr:nvCxnSpPr>
          <xdr:spPr>
            <a:xfrm flipH="1">
              <a:off x="5166492" y="1273094"/>
              <a:ext cx="3418" cy="139470"/>
            </a:xfrm>
            <a:prstGeom prst="line">
              <a:avLst/>
            </a:prstGeom>
            <a:ln w="9525" cap="flat" cmpd="sng" algn="ctr">
              <a:solidFill>
                <a:srgbClr val="FF0000"/>
              </a:solidFill>
              <a:prstDash val="sysDash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</xdr:cxnSp>
      </xdr:grp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901DD346-41A2-E942-A60E-ED30B04512D1}"/>
              </a:ext>
            </a:extLst>
          </xdr:cNvPr>
          <xdr:cNvSpPr txBox="1"/>
        </xdr:nvSpPr>
        <xdr:spPr>
          <a:xfrm>
            <a:off x="4728936" y="1190171"/>
            <a:ext cx="1465035" cy="2847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Variables</a:t>
            </a:r>
            <a:endParaRPr lang="en-GB" sz="1200" b="1"/>
          </a:p>
        </xdr:txBody>
      </xdr:sp>
    </xdr:grpSp>
    <xdr:clientData/>
  </xdr:twoCellAnchor>
  <xdr:twoCellAnchor>
    <xdr:from>
      <xdr:col>3</xdr:col>
      <xdr:colOff>917575</xdr:colOff>
      <xdr:row>1</xdr:row>
      <xdr:rowOff>19050</xdr:rowOff>
    </xdr:from>
    <xdr:to>
      <xdr:col>4</xdr:col>
      <xdr:colOff>263525</xdr:colOff>
      <xdr:row>2</xdr:row>
      <xdr:rowOff>0</xdr:rowOff>
    </xdr:to>
    <xdr:sp macro="" textlink="">
      <xdr:nvSpPr>
        <xdr:cNvPr id="28" name="Rectángulo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53142-625F-4B8E-9550-34DBC7565C9E}"/>
            </a:ext>
          </a:extLst>
        </xdr:cNvPr>
        <xdr:cNvSpPr/>
      </xdr:nvSpPr>
      <xdr:spPr>
        <a:xfrm>
          <a:off x="1641475" y="628650"/>
          <a:ext cx="2441575" cy="2381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>
              <a:solidFill>
                <a:schemeClr val="tx1"/>
              </a:solidFill>
              <a:latin typeface="Arial Black" panose="020B0A04020102020204" pitchFamily="34" charset="0"/>
            </a:rPr>
            <a:t>Diagram de Gantt </a:t>
          </a:r>
        </a:p>
      </xdr:txBody>
    </xdr:sp>
    <xdr:clientData/>
  </xdr:twoCellAnchor>
  <xdr:twoCellAnchor>
    <xdr:from>
      <xdr:col>3</xdr:col>
      <xdr:colOff>1504950</xdr:colOff>
      <xdr:row>0</xdr:row>
      <xdr:rowOff>5603</xdr:rowOff>
    </xdr:from>
    <xdr:to>
      <xdr:col>5</xdr:col>
      <xdr:colOff>133351</xdr:colOff>
      <xdr:row>0</xdr:row>
      <xdr:rowOff>591391</xdr:rowOff>
    </xdr:to>
    <xdr:sp macro="" textlink="">
      <xdr:nvSpPr>
        <xdr:cNvPr id="29" name="Rectángulo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B008BC-7333-4310-A87E-67397F3DD826}"/>
            </a:ext>
          </a:extLst>
        </xdr:cNvPr>
        <xdr:cNvSpPr/>
      </xdr:nvSpPr>
      <xdr:spPr>
        <a:xfrm>
          <a:off x="2228850" y="5603"/>
          <a:ext cx="2581276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CONFIGURACIÓN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1543050</xdr:colOff>
      <xdr:row>0</xdr:row>
      <xdr:rowOff>28575</xdr:rowOff>
    </xdr:from>
    <xdr:to>
      <xdr:col>3</xdr:col>
      <xdr:colOff>2257425</xdr:colOff>
      <xdr:row>0</xdr:row>
      <xdr:rowOff>571500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1BB1DDF-7707-40C8-AFD1-C373F3F5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575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146051</xdr:colOff>
      <xdr:row>0</xdr:row>
      <xdr:rowOff>0</xdr:rowOff>
    </xdr:from>
    <xdr:to>
      <xdr:col>7</xdr:col>
      <xdr:colOff>142875</xdr:colOff>
      <xdr:row>0</xdr:row>
      <xdr:rowOff>585788</xdr:rowOff>
    </xdr:to>
    <xdr:sp macro="" textlink="">
      <xdr:nvSpPr>
        <xdr:cNvPr id="31" name="Rectángulo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B02EC7-A17C-44B8-9025-D190CD3B9C62}"/>
            </a:ext>
          </a:extLst>
        </xdr:cNvPr>
        <xdr:cNvSpPr/>
      </xdr:nvSpPr>
      <xdr:spPr>
        <a:xfrm>
          <a:off x="4822826" y="0"/>
          <a:ext cx="2530474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DÍAS FESTIVOS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7</xdr:col>
      <xdr:colOff>155009</xdr:colOff>
      <xdr:row>0</xdr:row>
      <xdr:rowOff>0</xdr:rowOff>
    </xdr:from>
    <xdr:to>
      <xdr:col>16</xdr:col>
      <xdr:colOff>9525</xdr:colOff>
      <xdr:row>0</xdr:row>
      <xdr:rowOff>585788</xdr:rowOff>
    </xdr:to>
    <xdr:sp macro="" textlink="">
      <xdr:nvSpPr>
        <xdr:cNvPr id="32" name="Rectá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832112-4B54-4B76-AA6D-5AB1EB0F55AA}"/>
            </a:ext>
          </a:extLst>
        </xdr:cNvPr>
        <xdr:cNvSpPr/>
      </xdr:nvSpPr>
      <xdr:spPr>
        <a:xfrm>
          <a:off x="7365434" y="0"/>
          <a:ext cx="3064441" cy="585788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DIAGRAMA DE GANTT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16</xdr:col>
      <xdr:colOff>30254</xdr:colOff>
      <xdr:row>0</xdr:row>
      <xdr:rowOff>5603</xdr:rowOff>
    </xdr:from>
    <xdr:to>
      <xdr:col>22</xdr:col>
      <xdr:colOff>60511</xdr:colOff>
      <xdr:row>0</xdr:row>
      <xdr:rowOff>591391</xdr:rowOff>
    </xdr:to>
    <xdr:sp macro="" textlink="">
      <xdr:nvSpPr>
        <xdr:cNvPr id="33" name="Rectángulo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41936F-14DB-4C9E-B990-90A31CDA2160}"/>
            </a:ext>
          </a:extLst>
        </xdr:cNvPr>
        <xdr:cNvSpPr/>
      </xdr:nvSpPr>
      <xdr:spPr>
        <a:xfrm>
          <a:off x="10450604" y="5603"/>
          <a:ext cx="2201957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DASHBOARD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5</xdr:col>
      <xdr:colOff>216822</xdr:colOff>
      <xdr:row>0</xdr:row>
      <xdr:rowOff>14568</xdr:rowOff>
    </xdr:from>
    <xdr:to>
      <xdr:col>5</xdr:col>
      <xdr:colOff>921672</xdr:colOff>
      <xdr:row>0</xdr:row>
      <xdr:rowOff>557493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A7F067CD-FAED-4EA4-82AD-441E47CE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97" y="14568"/>
          <a:ext cx="7048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200561</xdr:colOff>
      <xdr:row>0</xdr:row>
      <xdr:rowOff>18490</xdr:rowOff>
    </xdr:from>
    <xdr:to>
      <xdr:col>7</xdr:col>
      <xdr:colOff>914936</xdr:colOff>
      <xdr:row>0</xdr:row>
      <xdr:rowOff>561415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F3486C1-16E5-4967-A538-45219B9F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986" y="18490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63822</xdr:colOff>
      <xdr:row>0</xdr:row>
      <xdr:rowOff>12887</xdr:rowOff>
    </xdr:from>
    <xdr:to>
      <xdr:col>18</xdr:col>
      <xdr:colOff>54297</xdr:colOff>
      <xdr:row>0</xdr:row>
      <xdr:rowOff>555812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5C6F11C-1F95-44C5-B085-6E9C57EC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4172" y="12887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11546</xdr:colOff>
      <xdr:row>7</xdr:row>
      <xdr:rowOff>1997</xdr:rowOff>
    </xdr:from>
    <xdr:to>
      <xdr:col>5</xdr:col>
      <xdr:colOff>716167</xdr:colOff>
      <xdr:row>22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521D21-7FC7-4645-A19D-C9FE882DE655}"/>
            </a:ext>
          </a:extLst>
        </xdr:cNvPr>
        <xdr:cNvSpPr/>
      </xdr:nvSpPr>
      <xdr:spPr>
        <a:xfrm>
          <a:off x="306821" y="2154647"/>
          <a:ext cx="3276371" cy="3427003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</xdr:colOff>
      <xdr:row>7</xdr:row>
      <xdr:rowOff>477</xdr:rowOff>
    </xdr:from>
    <xdr:to>
      <xdr:col>5</xdr:col>
      <xdr:colOff>706617</xdr:colOff>
      <xdr:row>8</xdr:row>
      <xdr:rowOff>139772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139B46-5B2D-C64B-A2D9-5B96BAB0666A}"/>
            </a:ext>
          </a:extLst>
        </xdr:cNvPr>
        <xdr:cNvSpPr txBox="1"/>
      </xdr:nvSpPr>
      <xdr:spPr>
        <a:xfrm>
          <a:off x="295276" y="2153127"/>
          <a:ext cx="3278366" cy="367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/>
            <a:t>% FINALIZACIÓN TOTAL DEL PROYECTO</a:t>
          </a:r>
        </a:p>
      </xdr:txBody>
    </xdr:sp>
    <xdr:clientData/>
  </xdr:twoCellAnchor>
  <xdr:twoCellAnchor>
    <xdr:from>
      <xdr:col>2</xdr:col>
      <xdr:colOff>210076</xdr:colOff>
      <xdr:row>9</xdr:row>
      <xdr:rowOff>105037</xdr:rowOff>
    </xdr:from>
    <xdr:to>
      <xdr:col>5</xdr:col>
      <xdr:colOff>658873</xdr:colOff>
      <xdr:row>21</xdr:row>
      <xdr:rowOff>162331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EBCAE0-ECF5-B04F-8075-33A821D5C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57151</xdr:colOff>
      <xdr:row>14</xdr:row>
      <xdr:rowOff>27100</xdr:rowOff>
    </xdr:from>
    <xdr:to>
      <xdr:col>4</xdr:col>
      <xdr:colOff>809625</xdr:colOff>
      <xdr:row>17</xdr:row>
      <xdr:rowOff>101902</xdr:rowOff>
    </xdr:to>
    <xdr:sp macro="" textlink="$C$72">
      <xdr:nvSpPr>
        <xdr:cNvPr id="7" name="TextBox 6">
          <a:extLst>
            <a:ext uri="{FF2B5EF4-FFF2-40B4-BE49-F238E27FC236}">
              <a16:creationId xmlns:a16="http://schemas.microsoft.com/office/drawing/2014/main" id="{5816EC7D-9639-9F43-8594-259DF1BD9004}"/>
            </a:ext>
          </a:extLst>
        </xdr:cNvPr>
        <xdr:cNvSpPr txBox="1"/>
      </xdr:nvSpPr>
      <xdr:spPr>
        <a:xfrm>
          <a:off x="1209676" y="3779950"/>
          <a:ext cx="1609724" cy="76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E648213-F2FD-D94E-B662-05B80CDE9054}" type="TxLink">
            <a:rPr lang="en-US" sz="3600" b="0" i="0" u="none" strike="noStrike">
              <a:solidFill>
                <a:srgbClr val="374649"/>
              </a:solidFill>
              <a:latin typeface="Calibri"/>
              <a:cs typeface="Calibri"/>
            </a:rPr>
            <a:pPr algn="ctr"/>
            <a:t>58.25%</a:t>
          </a:fld>
          <a:endParaRPr lang="en-GB" sz="3600" b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9</xdr:col>
      <xdr:colOff>364168</xdr:colOff>
      <xdr:row>7</xdr:row>
      <xdr:rowOff>3306</xdr:rowOff>
    </xdr:from>
    <xdr:to>
      <xdr:col>15</xdr:col>
      <xdr:colOff>800966</xdr:colOff>
      <xdr:row>22</xdr:row>
      <xdr:rowOff>7620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255BBB4-F7C1-DE4D-83FE-60286B66CA14}"/>
            </a:ext>
          </a:extLst>
        </xdr:cNvPr>
        <xdr:cNvSpPr/>
      </xdr:nvSpPr>
      <xdr:spPr>
        <a:xfrm>
          <a:off x="6736393" y="2155956"/>
          <a:ext cx="5580298" cy="343331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389620</xdr:colOff>
      <xdr:row>7</xdr:row>
      <xdr:rowOff>8494</xdr:rowOff>
    </xdr:from>
    <xdr:to>
      <xdr:col>15</xdr:col>
      <xdr:colOff>783647</xdr:colOff>
      <xdr:row>8</xdr:row>
      <xdr:rowOff>121962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C10F81E-FBE7-B74A-B538-2468506CD3B9}"/>
            </a:ext>
          </a:extLst>
        </xdr:cNvPr>
        <xdr:cNvSpPr txBox="1"/>
      </xdr:nvSpPr>
      <xdr:spPr>
        <a:xfrm>
          <a:off x="6761845" y="2161144"/>
          <a:ext cx="5537527" cy="342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/>
            <a:t>TAREAS POR ESTADO</a:t>
          </a:r>
        </a:p>
      </xdr:txBody>
    </xdr:sp>
    <xdr:clientData/>
  </xdr:twoCellAnchor>
  <xdr:twoCellAnchor>
    <xdr:from>
      <xdr:col>9</xdr:col>
      <xdr:colOff>436245</xdr:colOff>
      <xdr:row>9</xdr:row>
      <xdr:rowOff>1</xdr:rowOff>
    </xdr:from>
    <xdr:to>
      <xdr:col>15</xdr:col>
      <xdr:colOff>723034</xdr:colOff>
      <xdr:row>21</xdr:row>
      <xdr:rowOff>181429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E8B734-64F5-AF45-A59D-097C4A746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62833</xdr:colOff>
      <xdr:row>67</xdr:row>
      <xdr:rowOff>86679</xdr:rowOff>
    </xdr:from>
    <xdr:to>
      <xdr:col>9</xdr:col>
      <xdr:colOff>329045</xdr:colOff>
      <xdr:row>77</xdr:row>
      <xdr:rowOff>142875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9CA70D4-837F-1B4A-9623-F6DB689955B8}"/>
            </a:ext>
          </a:extLst>
        </xdr:cNvPr>
        <xdr:cNvSpPr/>
      </xdr:nvSpPr>
      <xdr:spPr>
        <a:xfrm>
          <a:off x="262858" y="15498129"/>
          <a:ext cx="6438412" cy="20564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265998</xdr:colOff>
      <xdr:row>7</xdr:row>
      <xdr:rowOff>2244</xdr:rowOff>
    </xdr:from>
    <xdr:to>
      <xdr:col>9</xdr:col>
      <xdr:colOff>80561</xdr:colOff>
      <xdr:row>22</xdr:row>
      <xdr:rowOff>247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3FB4088-C3A9-A843-910A-5E34A4E02EBC}"/>
            </a:ext>
          </a:extLst>
        </xdr:cNvPr>
        <xdr:cNvSpPr/>
      </xdr:nvSpPr>
      <xdr:spPr>
        <a:xfrm>
          <a:off x="3990273" y="2154894"/>
          <a:ext cx="2462513" cy="3427003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286970</xdr:colOff>
      <xdr:row>7</xdr:row>
      <xdr:rowOff>10355</xdr:rowOff>
    </xdr:from>
    <xdr:to>
      <xdr:col>9</xdr:col>
      <xdr:colOff>103020</xdr:colOff>
      <xdr:row>8</xdr:row>
      <xdr:rowOff>149650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0B66EC3-4C26-E944-90CC-BC585732924D}"/>
            </a:ext>
          </a:extLst>
        </xdr:cNvPr>
        <xdr:cNvSpPr txBox="1"/>
      </xdr:nvSpPr>
      <xdr:spPr>
        <a:xfrm>
          <a:off x="4011245" y="2163005"/>
          <a:ext cx="2464000" cy="367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/>
            <a:t>DÍAS COMPLETOS VS TOTAL</a:t>
          </a:r>
        </a:p>
      </xdr:txBody>
    </xdr:sp>
    <xdr:clientData/>
  </xdr:twoCellAnchor>
  <xdr:twoCellAnchor>
    <xdr:from>
      <xdr:col>6</xdr:col>
      <xdr:colOff>344609</xdr:colOff>
      <xdr:row>11</xdr:row>
      <xdr:rowOff>152943</xdr:rowOff>
    </xdr:from>
    <xdr:to>
      <xdr:col>9</xdr:col>
      <xdr:colOff>941</xdr:colOff>
      <xdr:row>14</xdr:row>
      <xdr:rowOff>204299</xdr:rowOff>
    </xdr:to>
    <xdr:sp macro="" textlink="$H$72">
      <xdr:nvSpPr>
        <xdr:cNvPr id="15" name="TextBox 14">
          <a:extLst>
            <a:ext uri="{FF2B5EF4-FFF2-40B4-BE49-F238E27FC236}">
              <a16:creationId xmlns:a16="http://schemas.microsoft.com/office/drawing/2014/main" id="{F78F2527-35C6-5D46-8462-D6F636E588A4}"/>
            </a:ext>
          </a:extLst>
        </xdr:cNvPr>
        <xdr:cNvSpPr txBox="1"/>
      </xdr:nvSpPr>
      <xdr:spPr>
        <a:xfrm>
          <a:off x="4068884" y="3219993"/>
          <a:ext cx="2304282" cy="737156"/>
        </a:xfrm>
        <a:prstGeom prst="rect">
          <a:avLst/>
        </a:prstGeom>
        <a:solidFill>
          <a:srgbClr val="3CD87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2B37824-082D-B247-912F-E54B905B4B8D}" type="TxLink">
            <a:rPr lang="en-US" sz="3200" b="0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rPr>
            <a:pPr algn="ctr"/>
            <a:t>60</a:t>
          </a:fld>
          <a:endParaRPr lang="en-GB" sz="9600" b="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6</xdr:col>
      <xdr:colOff>290080</xdr:colOff>
      <xdr:row>10</xdr:row>
      <xdr:rowOff>62479</xdr:rowOff>
    </xdr:from>
    <xdr:to>
      <xdr:col>9</xdr:col>
      <xdr:colOff>60014</xdr:colOff>
      <xdr:row>11</xdr:row>
      <xdr:rowOff>121228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2CB8A7A-854C-974F-AF15-101F6B6D2E24}"/>
            </a:ext>
          </a:extLst>
        </xdr:cNvPr>
        <xdr:cNvSpPr txBox="1"/>
      </xdr:nvSpPr>
      <xdr:spPr>
        <a:xfrm>
          <a:off x="4014355" y="2900929"/>
          <a:ext cx="2417884" cy="287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 u="none"/>
            <a:t>Días concluídos</a:t>
          </a:r>
        </a:p>
      </xdr:txBody>
    </xdr:sp>
    <xdr:clientData/>
  </xdr:twoCellAnchor>
  <xdr:twoCellAnchor>
    <xdr:from>
      <xdr:col>6</xdr:col>
      <xdr:colOff>380693</xdr:colOff>
      <xdr:row>17</xdr:row>
      <xdr:rowOff>102405</xdr:rowOff>
    </xdr:from>
    <xdr:to>
      <xdr:col>8</xdr:col>
      <xdr:colOff>893824</xdr:colOff>
      <xdr:row>20</xdr:row>
      <xdr:rowOff>153761</xdr:rowOff>
    </xdr:to>
    <xdr:sp macro="" textlink="$H$73">
      <xdr:nvSpPr>
        <xdr:cNvPr id="17" name="TextBox 16">
          <a:extLst>
            <a:ext uri="{FF2B5EF4-FFF2-40B4-BE49-F238E27FC236}">
              <a16:creationId xmlns:a16="http://schemas.microsoft.com/office/drawing/2014/main" id="{9449DF93-9D51-8B43-8617-5B60EF5BD16E}"/>
            </a:ext>
          </a:extLst>
        </xdr:cNvPr>
        <xdr:cNvSpPr txBox="1"/>
      </xdr:nvSpPr>
      <xdr:spPr>
        <a:xfrm>
          <a:off x="4104968" y="4541055"/>
          <a:ext cx="2227631" cy="737156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71C97B0-4BDC-394A-BEAB-5BC60B428F9F}" type="TxLink">
            <a:rPr lang="en-US" sz="32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103</a:t>
          </a:fld>
          <a:endParaRPr lang="en-GB" sz="28700" b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292834</xdr:colOff>
      <xdr:row>16</xdr:row>
      <xdr:rowOff>31705</xdr:rowOff>
    </xdr:from>
    <xdr:to>
      <xdr:col>9</xdr:col>
      <xdr:colOff>62768</xdr:colOff>
      <xdr:row>17</xdr:row>
      <xdr:rowOff>51954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F0D4B00-7F0A-A340-B61E-CAA3B06D5FA7}"/>
            </a:ext>
          </a:extLst>
        </xdr:cNvPr>
        <xdr:cNvSpPr txBox="1"/>
      </xdr:nvSpPr>
      <xdr:spPr>
        <a:xfrm>
          <a:off x="4017109" y="4241755"/>
          <a:ext cx="2417884" cy="24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 u="none"/>
            <a:t>Total numero </a:t>
          </a:r>
          <a:r>
            <a:rPr lang="en-GB" sz="1200" b="1" u="none" baseline="0"/>
            <a:t>d</a:t>
          </a:r>
          <a:r>
            <a:rPr lang="en-GB" sz="1200" b="1" u="none"/>
            <a:t>ías programados</a:t>
          </a:r>
          <a:r>
            <a:rPr lang="en-GB" sz="1200" b="1" u="none" baseline="0"/>
            <a:t> </a:t>
          </a:r>
          <a:endParaRPr lang="en-GB" sz="1200" b="1" u="none"/>
        </a:p>
      </xdr:txBody>
    </xdr:sp>
    <xdr:clientData/>
  </xdr:twoCellAnchor>
  <xdr:twoCellAnchor>
    <xdr:from>
      <xdr:col>3</xdr:col>
      <xdr:colOff>434975</xdr:colOff>
      <xdr:row>1</xdr:row>
      <xdr:rowOff>19050</xdr:rowOff>
    </xdr:from>
    <xdr:to>
      <xdr:col>4</xdr:col>
      <xdr:colOff>790575</xdr:colOff>
      <xdr:row>2</xdr:row>
      <xdr:rowOff>6350</xdr:rowOff>
    </xdr:to>
    <xdr:sp macro="" textlink="">
      <xdr:nvSpPr>
        <xdr:cNvPr id="29" name="Rectángulo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5EB403-0C79-47D7-B556-EA1DEAD014C9}"/>
            </a:ext>
          </a:extLst>
        </xdr:cNvPr>
        <xdr:cNvSpPr/>
      </xdr:nvSpPr>
      <xdr:spPr>
        <a:xfrm>
          <a:off x="1587500" y="628650"/>
          <a:ext cx="1212850" cy="2349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>
              <a:solidFill>
                <a:schemeClr val="tx1"/>
              </a:solidFill>
              <a:latin typeface="Arial Black" panose="020B0A04020102020204" pitchFamily="34" charset="0"/>
            </a:rPr>
            <a:t>Dashboard</a:t>
          </a:r>
        </a:p>
      </xdr:txBody>
    </xdr:sp>
    <xdr:clientData/>
  </xdr:twoCellAnchor>
  <xdr:twoCellAnchor>
    <xdr:from>
      <xdr:col>3</xdr:col>
      <xdr:colOff>57150</xdr:colOff>
      <xdr:row>0</xdr:row>
      <xdr:rowOff>5603</xdr:rowOff>
    </xdr:from>
    <xdr:to>
      <xdr:col>6</xdr:col>
      <xdr:colOff>66676</xdr:colOff>
      <xdr:row>0</xdr:row>
      <xdr:rowOff>591391</xdr:rowOff>
    </xdr:to>
    <xdr:sp macro="" textlink="">
      <xdr:nvSpPr>
        <xdr:cNvPr id="30" name="Rectángulo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BEFEBA-4BCB-4EFF-8CD8-279E57BEA81F}"/>
            </a:ext>
          </a:extLst>
        </xdr:cNvPr>
        <xdr:cNvSpPr/>
      </xdr:nvSpPr>
      <xdr:spPr>
        <a:xfrm>
          <a:off x="1209675" y="5603"/>
          <a:ext cx="2581276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CONFIGURACIÓN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95250</xdr:colOff>
      <xdr:row>0</xdr:row>
      <xdr:rowOff>28575</xdr:rowOff>
    </xdr:from>
    <xdr:to>
      <xdr:col>3</xdr:col>
      <xdr:colOff>809625</xdr:colOff>
      <xdr:row>0</xdr:row>
      <xdr:rowOff>571500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1B7AB4C-D5F5-4334-BA1A-27B45E91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8575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88901</xdr:colOff>
      <xdr:row>0</xdr:row>
      <xdr:rowOff>0</xdr:rowOff>
    </xdr:from>
    <xdr:to>
      <xdr:col>8</xdr:col>
      <xdr:colOff>904875</xdr:colOff>
      <xdr:row>0</xdr:row>
      <xdr:rowOff>585788</xdr:rowOff>
    </xdr:to>
    <xdr:sp macro="" textlink="">
      <xdr:nvSpPr>
        <xdr:cNvPr id="32" name="Rectángulo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1DB050-9E0A-44C6-9E9B-C5A7E76EC6AF}"/>
            </a:ext>
          </a:extLst>
        </xdr:cNvPr>
        <xdr:cNvSpPr/>
      </xdr:nvSpPr>
      <xdr:spPr>
        <a:xfrm>
          <a:off x="3813176" y="0"/>
          <a:ext cx="2530474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DÍAS FESTIVOS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8</xdr:col>
      <xdr:colOff>926534</xdr:colOff>
      <xdr:row>0</xdr:row>
      <xdr:rowOff>0</xdr:rowOff>
    </xdr:from>
    <xdr:to>
      <xdr:col>12</xdr:col>
      <xdr:colOff>485775</xdr:colOff>
      <xdr:row>0</xdr:row>
      <xdr:rowOff>585788</xdr:rowOff>
    </xdr:to>
    <xdr:sp macro="" textlink="">
      <xdr:nvSpPr>
        <xdr:cNvPr id="33" name="Rectángulo 3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010EB7-A29F-49F5-850A-37BC54C7C396}"/>
            </a:ext>
          </a:extLst>
        </xdr:cNvPr>
        <xdr:cNvSpPr/>
      </xdr:nvSpPr>
      <xdr:spPr>
        <a:xfrm>
          <a:off x="6365309" y="0"/>
          <a:ext cx="3064441" cy="585788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DIAGRAMA DE GANTT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516029</xdr:colOff>
      <xdr:row>0</xdr:row>
      <xdr:rowOff>5603</xdr:rowOff>
    </xdr:from>
    <xdr:to>
      <xdr:col>15</xdr:col>
      <xdr:colOff>146236</xdr:colOff>
      <xdr:row>0</xdr:row>
      <xdr:rowOff>591391</xdr:rowOff>
    </xdr:to>
    <xdr:sp macro="" textlink="">
      <xdr:nvSpPr>
        <xdr:cNvPr id="34" name="Rectángulo 3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59EF27E-A502-43EA-A498-86C50A396224}"/>
            </a:ext>
          </a:extLst>
        </xdr:cNvPr>
        <xdr:cNvSpPr/>
      </xdr:nvSpPr>
      <xdr:spPr>
        <a:xfrm>
          <a:off x="9460004" y="5603"/>
          <a:ext cx="2201957" cy="585788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419" sz="1400">
              <a:solidFill>
                <a:schemeClr val="lt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DASHBOARD</a:t>
          </a:r>
          <a:endParaRPr lang="es-419" sz="1400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159672</xdr:colOff>
      <xdr:row>0</xdr:row>
      <xdr:rowOff>14568</xdr:rowOff>
    </xdr:from>
    <xdr:to>
      <xdr:col>7</xdr:col>
      <xdr:colOff>7272</xdr:colOff>
      <xdr:row>0</xdr:row>
      <xdr:rowOff>557493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4E74FB08-3D86-4723-8233-94018CED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3947" y="14568"/>
          <a:ext cx="7048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29111</xdr:colOff>
      <xdr:row>0</xdr:row>
      <xdr:rowOff>18490</xdr:rowOff>
    </xdr:from>
    <xdr:to>
      <xdr:col>9</xdr:col>
      <xdr:colOff>743486</xdr:colOff>
      <xdr:row>0</xdr:row>
      <xdr:rowOff>561415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7F491E2-21A0-4F32-86E4-A227C66A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1336" y="18490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549597</xdr:colOff>
      <xdr:row>0</xdr:row>
      <xdr:rowOff>12887</xdr:rowOff>
    </xdr:from>
    <xdr:to>
      <xdr:col>13</xdr:col>
      <xdr:colOff>406722</xdr:colOff>
      <xdr:row>0</xdr:row>
      <xdr:rowOff>555812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88082B2B-A9B0-4583-82E5-5440CBA9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572" y="12887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36</xdr:col>
      <xdr:colOff>148432</xdr:colOff>
      <xdr:row>112</xdr:row>
      <xdr:rowOff>195716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1E485F2-099F-44AD-B1D0-DA0540703715}"/>
            </a:ext>
          </a:extLst>
        </xdr:cNvPr>
        <xdr:cNvSpPr/>
      </xdr:nvSpPr>
      <xdr:spPr>
        <a:xfrm>
          <a:off x="0" y="0"/>
          <a:ext cx="31354713" cy="228652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999D44-C183-AF4A-ACA1-D006F9241196}" name="nonworking" displayName="nonworking" ref="D6:H18" totalsRowShown="0" headerRowDxfId="159" dataDxfId="157" headerRowBorderDxfId="158">
  <tableColumns count="5">
    <tableColumn id="1" xr3:uid="{59CFBBD1-8CE2-4744-A40F-618202F78B31}" name="2020" dataDxfId="156"/>
    <tableColumn id="6" xr3:uid="{2B25512B-5202-4177-B83F-BC1807B5801A}" name="2021" dataDxfId="155"/>
    <tableColumn id="7" xr3:uid="{2A8C4779-72CE-454D-99AE-D3D0748416D1}" name="2022" dataDxfId="154"/>
    <tableColumn id="5" xr3:uid="{DF8C5F31-13C1-4537-A566-2CF8562385B2}" name="2023" dataDxfId="153"/>
    <tableColumn id="2" xr3:uid="{66982B4F-0BA5-ED43-A123-8EBA194AA1C7}" name="2024" dataDxfId="15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D1C5-FF23-3642-ADEC-9D94986E1F48}">
  <dimension ref="A1:M31"/>
  <sheetViews>
    <sheetView showGridLines="0" showRowColHeaders="0" zoomScaleNormal="100" workbookViewId="0">
      <selection activeCell="C1" sqref="C1"/>
    </sheetView>
  </sheetViews>
  <sheetFormatPr baseColWidth="10" defaultColWidth="11.25" defaultRowHeight="15.75" x14ac:dyDescent="0.25"/>
  <cols>
    <col min="1" max="1" width="2.625" style="20" customWidth="1"/>
    <col min="2" max="2" width="1.25" style="17" customWidth="1"/>
    <col min="3" max="5" width="15.625" style="17" customWidth="1"/>
    <col min="6" max="7" width="11.25" style="17"/>
    <col min="8" max="8" width="16.75" style="17" customWidth="1"/>
    <col min="9" max="16384" width="11.25" style="17"/>
  </cols>
  <sheetData>
    <row r="1" spans="1:13" s="38" customFormat="1" ht="48" customHeight="1" x14ac:dyDescent="0.25">
      <c r="A1" s="37"/>
    </row>
    <row r="2" spans="1:13" s="40" customFormat="1" ht="20.100000000000001" customHeight="1" x14ac:dyDescent="0.25">
      <c r="A2" s="39"/>
    </row>
    <row r="3" spans="1:13" s="22" customFormat="1" ht="18" customHeight="1" x14ac:dyDescent="0.25">
      <c r="A3" s="20"/>
      <c r="B3" s="17"/>
      <c r="C3" s="21"/>
      <c r="G3" s="17"/>
    </row>
    <row r="4" spans="1:13" s="22" customFormat="1" ht="31.5" customHeight="1" thickBot="1" x14ac:dyDescent="0.3">
      <c r="A4" s="20"/>
      <c r="B4" s="17"/>
      <c r="C4" s="78" t="s">
        <v>8</v>
      </c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22" customFormat="1" ht="18" customHeight="1" thickTop="1" x14ac:dyDescent="0.25">
      <c r="A5" s="20"/>
      <c r="B5" s="17"/>
    </row>
    <row r="6" spans="1:13" s="22" customFormat="1" ht="18" customHeight="1" x14ac:dyDescent="0.25">
      <c r="A6" s="23"/>
      <c r="B6" s="17"/>
      <c r="C6" s="41" t="s">
        <v>9</v>
      </c>
      <c r="D6" s="24"/>
      <c r="E6" s="24"/>
      <c r="F6" s="25"/>
      <c r="G6" s="25"/>
      <c r="H6" s="25"/>
      <c r="I6" s="25"/>
      <c r="J6" s="25"/>
      <c r="K6" s="25"/>
      <c r="L6" s="25"/>
      <c r="M6" s="25"/>
    </row>
    <row r="7" spans="1:13" s="22" customFormat="1" ht="18" customHeight="1" x14ac:dyDescent="0.25">
      <c r="A7" s="23"/>
      <c r="B7" s="17"/>
      <c r="C7" s="26" t="s">
        <v>10</v>
      </c>
      <c r="D7" s="27"/>
      <c r="E7" s="27"/>
      <c r="F7" s="28"/>
    </row>
    <row r="8" spans="1:13" s="22" customFormat="1" ht="18" customHeight="1" x14ac:dyDescent="0.25">
      <c r="A8" s="23"/>
      <c r="B8" s="17"/>
      <c r="C8" s="27"/>
      <c r="D8" s="27" t="s">
        <v>11</v>
      </c>
      <c r="E8" s="27"/>
      <c r="F8" s="28"/>
    </row>
    <row r="9" spans="1:13" s="22" customFormat="1" ht="18" customHeight="1" x14ac:dyDescent="0.25">
      <c r="A9" s="23"/>
      <c r="B9" s="17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</row>
    <row r="10" spans="1:13" s="22" customFormat="1" ht="18" customHeight="1" x14ac:dyDescent="0.25">
      <c r="A10" s="29"/>
      <c r="B10" s="17"/>
      <c r="C10" s="30"/>
      <c r="D10" s="30"/>
      <c r="E10" s="30"/>
    </row>
    <row r="11" spans="1:13" s="22" customFormat="1" ht="18" customHeight="1" thickBot="1" x14ac:dyDescent="0.3">
      <c r="A11" s="29"/>
      <c r="B11" s="17"/>
      <c r="C11" s="30"/>
      <c r="D11" s="30"/>
      <c r="E11" s="30"/>
    </row>
    <row r="12" spans="1:13" s="22" customFormat="1" ht="24.95" customHeight="1" thickTop="1" thickBot="1" x14ac:dyDescent="0.3">
      <c r="A12" s="29"/>
      <c r="B12" s="17"/>
      <c r="C12" s="42" t="s">
        <v>12</v>
      </c>
      <c r="D12" s="31"/>
      <c r="E12" s="31"/>
      <c r="F12" s="75" t="s">
        <v>14</v>
      </c>
      <c r="G12" s="76"/>
      <c r="H12" s="32"/>
      <c r="I12" s="32"/>
      <c r="J12" s="32"/>
      <c r="K12" s="32"/>
      <c r="L12" s="32"/>
      <c r="M12" s="32"/>
    </row>
    <row r="13" spans="1:13" s="22" customFormat="1" ht="18" customHeight="1" thickTop="1" x14ac:dyDescent="0.25">
      <c r="A13" s="29"/>
      <c r="B13" s="17"/>
      <c r="E13" s="30"/>
    </row>
    <row r="14" spans="1:13" s="22" customFormat="1" ht="18" customHeight="1" thickBot="1" x14ac:dyDescent="0.3">
      <c r="A14" s="29"/>
      <c r="B14" s="17"/>
      <c r="C14" s="30"/>
      <c r="D14" s="30"/>
      <c r="E14" s="30"/>
    </row>
    <row r="15" spans="1:13" s="22" customFormat="1" ht="24.95" customHeight="1" thickTop="1" thickBot="1" x14ac:dyDescent="0.3">
      <c r="A15" s="29"/>
      <c r="B15" s="17"/>
      <c r="C15" s="42" t="s">
        <v>13</v>
      </c>
      <c r="D15" s="31"/>
      <c r="E15" s="31"/>
      <c r="F15" s="75" t="s">
        <v>15</v>
      </c>
      <c r="G15" s="76"/>
      <c r="H15" s="33"/>
      <c r="I15" s="32"/>
      <c r="J15" s="32"/>
      <c r="K15" s="32"/>
      <c r="L15" s="32"/>
      <c r="M15" s="32"/>
    </row>
    <row r="16" spans="1:13" s="22" customFormat="1" ht="18" customHeight="1" thickTop="1" x14ac:dyDescent="0.25">
      <c r="A16" s="29"/>
      <c r="B16" s="17"/>
      <c r="E16" s="30"/>
    </row>
    <row r="17" spans="1:13" s="22" customFormat="1" ht="18" customHeight="1" x14ac:dyDescent="0.25">
      <c r="A17" s="29"/>
      <c r="B17" s="17"/>
      <c r="C17" s="30"/>
      <c r="D17" s="30"/>
      <c r="E17" s="30"/>
    </row>
    <row r="18" spans="1:13" s="22" customFormat="1" ht="18" customHeight="1" x14ac:dyDescent="0.25">
      <c r="A18" s="29"/>
      <c r="B18" s="17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</row>
    <row r="19" spans="1:13" s="32" customFormat="1" ht="18" customHeight="1" thickBot="1" x14ac:dyDescent="0.3">
      <c r="A19" s="29"/>
      <c r="B19" s="34"/>
      <c r="C19" s="35"/>
      <c r="D19" s="35"/>
      <c r="E19" s="35"/>
    </row>
    <row r="20" spans="1:13" s="22" customFormat="1" ht="18" customHeight="1" thickTop="1" thickBot="1" x14ac:dyDescent="0.3">
      <c r="A20" s="29"/>
      <c r="B20" s="17"/>
      <c r="C20" s="77" t="s">
        <v>16</v>
      </c>
      <c r="D20" s="77"/>
      <c r="E20" s="77"/>
      <c r="F20" s="79" t="s">
        <v>4</v>
      </c>
      <c r="G20" s="80"/>
    </row>
    <row r="21" spans="1:13" s="22" customFormat="1" ht="18" customHeight="1" thickTop="1" thickBot="1" x14ac:dyDescent="0.3">
      <c r="A21" s="29"/>
      <c r="B21" s="17"/>
      <c r="C21" s="30"/>
      <c r="D21" s="30"/>
      <c r="E21" s="30"/>
      <c r="F21" s="36"/>
    </row>
    <row r="22" spans="1:13" s="22" customFormat="1" ht="18" customHeight="1" thickTop="1" thickBot="1" x14ac:dyDescent="0.3">
      <c r="A22" s="29"/>
      <c r="B22" s="17"/>
      <c r="C22" s="77" t="s">
        <v>17</v>
      </c>
      <c r="D22" s="77"/>
      <c r="E22" s="77"/>
      <c r="F22" s="79" t="s">
        <v>4</v>
      </c>
      <c r="G22" s="80"/>
    </row>
    <row r="23" spans="1:13" s="22" customFormat="1" ht="18" customHeight="1" thickTop="1" x14ac:dyDescent="0.25">
      <c r="A23" s="29"/>
      <c r="B23" s="17"/>
      <c r="C23" s="30"/>
      <c r="D23" s="30"/>
      <c r="E23" s="30"/>
    </row>
    <row r="24" spans="1:13" s="22" customFormat="1" ht="18" customHeight="1" x14ac:dyDescent="0.25">
      <c r="A24" s="29"/>
      <c r="B24" s="17"/>
      <c r="C24" s="30"/>
      <c r="D24" s="30"/>
      <c r="E24" s="30"/>
    </row>
    <row r="25" spans="1:13" s="22" customFormat="1" ht="18" customHeight="1" x14ac:dyDescent="0.25">
      <c r="A25" s="29"/>
      <c r="B25" s="17"/>
      <c r="C25" s="24"/>
      <c r="D25" s="24"/>
      <c r="E25" s="24"/>
      <c r="F25" s="25"/>
      <c r="G25" s="25"/>
      <c r="H25" s="25"/>
      <c r="I25" s="25"/>
      <c r="J25" s="25"/>
      <c r="K25" s="25"/>
      <c r="L25" s="25"/>
      <c r="M25" s="25"/>
    </row>
    <row r="26" spans="1:13" s="22" customFormat="1" ht="18" customHeight="1" x14ac:dyDescent="0.25">
      <c r="A26" s="29"/>
      <c r="B26" s="17"/>
    </row>
    <row r="27" spans="1:13" s="22" customFormat="1" ht="18" customHeight="1" x14ac:dyDescent="0.25">
      <c r="A27" s="29"/>
      <c r="B27" s="17"/>
    </row>
    <row r="28" spans="1:13" s="22" customFormat="1" ht="18" customHeight="1" x14ac:dyDescent="0.25">
      <c r="A28" s="29"/>
      <c r="B28" s="17"/>
    </row>
    <row r="29" spans="1:13" s="22" customFormat="1" ht="18" customHeight="1" x14ac:dyDescent="0.25">
      <c r="A29" s="29"/>
      <c r="B29" s="17"/>
    </row>
    <row r="30" spans="1:13" s="22" customFormat="1" ht="18" customHeight="1" x14ac:dyDescent="0.25">
      <c r="A30" s="29"/>
      <c r="B30" s="17"/>
    </row>
    <row r="31" spans="1:13" s="22" customFormat="1" ht="18" customHeight="1" x14ac:dyDescent="0.25">
      <c r="A31" s="29"/>
      <c r="B31" s="17"/>
    </row>
  </sheetData>
  <sheetProtection formatCells="0" formatColumns="0" formatRows="0" insertHyperlinks="0" deleteColumns="0" deleteRows="0" selectLockedCells="1" sort="0" autoFilter="0" pivotTables="0"/>
  <mergeCells count="7">
    <mergeCell ref="F15:G15"/>
    <mergeCell ref="F12:G12"/>
    <mergeCell ref="C20:E20"/>
    <mergeCell ref="C22:E22"/>
    <mergeCell ref="C4:M4"/>
    <mergeCell ref="F20:G20"/>
    <mergeCell ref="F22:G2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E767D1-3D47-C247-A2A1-0F03D02C01B4}">
          <x14:formula1>
            <xm:f>calculations!$N$4:$N$5</xm:f>
          </x14:formula1>
          <xm:sqref>F20 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1E62-B874-2040-8AB8-31556C485F04}">
  <dimension ref="A1:H50"/>
  <sheetViews>
    <sheetView showGridLines="0" showRowColHeaders="0" zoomScaleNormal="100" workbookViewId="0">
      <selection activeCell="D1" sqref="D1"/>
    </sheetView>
  </sheetViews>
  <sheetFormatPr baseColWidth="10" defaultColWidth="11.25" defaultRowHeight="15.75" x14ac:dyDescent="0.25"/>
  <cols>
    <col min="1" max="1" width="2.625" style="20" customWidth="1"/>
    <col min="2" max="2" width="1.25" style="17" customWidth="1"/>
    <col min="3" max="3" width="50.625" style="52" customWidth="1"/>
    <col min="4" max="8" width="20.625" style="17" customWidth="1"/>
    <col min="9" max="9" width="6" style="17" customWidth="1"/>
    <col min="10" max="11" width="11.25" style="17"/>
    <col min="12" max="12" width="13.25" style="17" customWidth="1"/>
    <col min="13" max="16384" width="11.25" style="17"/>
  </cols>
  <sheetData>
    <row r="1" spans="1:8" s="38" customFormat="1" ht="48" customHeight="1" x14ac:dyDescent="0.25">
      <c r="A1" s="37"/>
      <c r="C1" s="53"/>
    </row>
    <row r="2" spans="1:8" s="40" customFormat="1" ht="20.100000000000001" customHeight="1" x14ac:dyDescent="0.25">
      <c r="A2" s="39"/>
      <c r="C2" s="54"/>
    </row>
    <row r="3" spans="1:8" s="22" customFormat="1" ht="18" customHeight="1" x14ac:dyDescent="0.25">
      <c r="A3" s="20"/>
      <c r="C3" s="43"/>
    </row>
    <row r="4" spans="1:8" s="45" customFormat="1" ht="30" customHeight="1" thickBot="1" x14ac:dyDescent="0.3">
      <c r="A4" s="44"/>
      <c r="C4" s="81" t="s">
        <v>28</v>
      </c>
      <c r="D4" s="81"/>
      <c r="E4" s="81"/>
      <c r="F4" s="81"/>
      <c r="G4" s="81"/>
      <c r="H4" s="81"/>
    </row>
    <row r="5" spans="1:8" s="22" customFormat="1" ht="18" customHeight="1" thickTop="1" x14ac:dyDescent="0.25">
      <c r="A5" s="20"/>
      <c r="C5" s="30"/>
    </row>
    <row r="6" spans="1:8" s="22" customFormat="1" ht="18" customHeight="1" thickBot="1" x14ac:dyDescent="0.3">
      <c r="A6" s="23"/>
      <c r="C6" s="46" t="s">
        <v>19</v>
      </c>
      <c r="D6" s="47" t="s">
        <v>0</v>
      </c>
      <c r="E6" s="47" t="s">
        <v>1</v>
      </c>
      <c r="F6" s="47" t="s">
        <v>5</v>
      </c>
      <c r="G6" s="47" t="s">
        <v>6</v>
      </c>
      <c r="H6" s="47" t="s">
        <v>7</v>
      </c>
    </row>
    <row r="7" spans="1:8" s="22" customFormat="1" ht="18" customHeight="1" x14ac:dyDescent="0.25">
      <c r="A7" s="23"/>
      <c r="C7" s="48" t="s">
        <v>20</v>
      </c>
      <c r="D7" s="49">
        <v>43831</v>
      </c>
      <c r="E7" s="49">
        <v>43831</v>
      </c>
      <c r="F7" s="49">
        <v>43831</v>
      </c>
      <c r="G7" s="49">
        <v>43831</v>
      </c>
      <c r="H7" s="49">
        <v>43831</v>
      </c>
    </row>
    <row r="8" spans="1:8" s="22" customFormat="1" ht="18" customHeight="1" x14ac:dyDescent="0.25">
      <c r="A8" s="23"/>
      <c r="C8" s="50" t="s">
        <v>21</v>
      </c>
      <c r="D8" s="49">
        <v>43956</v>
      </c>
      <c r="E8" s="49">
        <v>43956</v>
      </c>
      <c r="F8" s="49">
        <v>43956</v>
      </c>
      <c r="G8" s="49">
        <v>43956</v>
      </c>
      <c r="H8" s="49">
        <v>43956</v>
      </c>
    </row>
    <row r="9" spans="1:8" s="22" customFormat="1" ht="18" customHeight="1" x14ac:dyDescent="0.25">
      <c r="A9" s="23"/>
      <c r="C9" s="48" t="s">
        <v>22</v>
      </c>
      <c r="D9" s="49">
        <v>43911</v>
      </c>
      <c r="E9" s="49">
        <v>43911</v>
      </c>
      <c r="F9" s="49">
        <v>43911</v>
      </c>
      <c r="G9" s="49">
        <v>43911</v>
      </c>
      <c r="H9" s="49">
        <v>43911</v>
      </c>
    </row>
    <row r="10" spans="1:8" s="22" customFormat="1" ht="18" customHeight="1" x14ac:dyDescent="0.25">
      <c r="A10" s="20"/>
      <c r="C10" s="50" t="s">
        <v>23</v>
      </c>
      <c r="D10" s="49">
        <v>43952</v>
      </c>
      <c r="E10" s="49">
        <v>43952</v>
      </c>
      <c r="F10" s="49">
        <v>43952</v>
      </c>
      <c r="G10" s="49">
        <v>43952</v>
      </c>
      <c r="H10" s="49">
        <v>43952</v>
      </c>
    </row>
    <row r="11" spans="1:8" s="22" customFormat="1" ht="18" customHeight="1" x14ac:dyDescent="0.25">
      <c r="A11" s="20"/>
      <c r="C11" s="48" t="s">
        <v>24</v>
      </c>
      <c r="D11" s="49">
        <v>44090</v>
      </c>
      <c r="E11" s="49">
        <v>44090</v>
      </c>
      <c r="F11" s="49">
        <v>44090</v>
      </c>
      <c r="G11" s="49">
        <v>44090</v>
      </c>
      <c r="H11" s="49">
        <v>44090</v>
      </c>
    </row>
    <row r="12" spans="1:8" s="22" customFormat="1" ht="18" customHeight="1" x14ac:dyDescent="0.25">
      <c r="A12" s="20"/>
      <c r="C12" s="50" t="s">
        <v>25</v>
      </c>
      <c r="D12" s="49">
        <v>44155</v>
      </c>
      <c r="E12" s="49">
        <v>44155</v>
      </c>
      <c r="F12" s="49">
        <v>44155</v>
      </c>
      <c r="G12" s="49">
        <v>44155</v>
      </c>
      <c r="H12" s="49">
        <v>44155</v>
      </c>
    </row>
    <row r="13" spans="1:8" s="22" customFormat="1" ht="18" customHeight="1" x14ac:dyDescent="0.25">
      <c r="A13" s="20"/>
      <c r="C13" s="48" t="s">
        <v>27</v>
      </c>
      <c r="D13" s="49">
        <v>44104</v>
      </c>
      <c r="E13" s="49">
        <v>44104</v>
      </c>
      <c r="F13" s="49">
        <v>44104</v>
      </c>
      <c r="G13" s="49">
        <v>44104</v>
      </c>
      <c r="H13" s="49">
        <v>44104</v>
      </c>
    </row>
    <row r="14" spans="1:8" s="22" customFormat="1" ht="18" customHeight="1" x14ac:dyDescent="0.25">
      <c r="A14" s="20"/>
      <c r="C14" s="50" t="s">
        <v>26</v>
      </c>
      <c r="D14" s="49">
        <v>44190</v>
      </c>
      <c r="E14" s="49">
        <v>44190</v>
      </c>
      <c r="F14" s="49">
        <v>44190</v>
      </c>
      <c r="G14" s="49">
        <v>44190</v>
      </c>
      <c r="H14" s="49">
        <v>44190</v>
      </c>
    </row>
    <row r="15" spans="1:8" s="22" customFormat="1" ht="18" customHeight="1" x14ac:dyDescent="0.25">
      <c r="A15" s="20"/>
      <c r="C15" s="48"/>
      <c r="D15" s="49"/>
      <c r="E15" s="49"/>
      <c r="F15" s="49"/>
      <c r="G15" s="49"/>
      <c r="H15" s="49"/>
    </row>
    <row r="16" spans="1:8" s="22" customFormat="1" ht="18" customHeight="1" x14ac:dyDescent="0.25">
      <c r="A16" s="20"/>
      <c r="C16" s="50"/>
      <c r="D16" s="51"/>
      <c r="E16" s="51"/>
      <c r="F16" s="51"/>
      <c r="G16" s="51"/>
      <c r="H16" s="51"/>
    </row>
    <row r="17" spans="1:8" s="22" customFormat="1" ht="18" customHeight="1" x14ac:dyDescent="0.25">
      <c r="A17" s="20"/>
      <c r="C17" s="48"/>
      <c r="D17" s="51"/>
      <c r="E17" s="51"/>
      <c r="F17" s="51"/>
      <c r="G17" s="51"/>
      <c r="H17" s="51"/>
    </row>
    <row r="18" spans="1:8" s="22" customFormat="1" ht="18" customHeight="1" x14ac:dyDescent="0.25">
      <c r="A18" s="20"/>
      <c r="C18" s="50"/>
      <c r="D18" s="51"/>
      <c r="E18" s="51"/>
      <c r="F18" s="51"/>
      <c r="G18" s="51"/>
      <c r="H18" s="51"/>
    </row>
    <row r="19" spans="1:8" s="22" customFormat="1" ht="18" customHeight="1" x14ac:dyDescent="0.25">
      <c r="A19" s="20"/>
      <c r="C19" s="30"/>
    </row>
    <row r="20" spans="1:8" s="22" customFormat="1" ht="18" customHeight="1" x14ac:dyDescent="0.25">
      <c r="A20" s="20"/>
      <c r="C20" s="30"/>
    </row>
    <row r="21" spans="1:8" s="22" customFormat="1" ht="18" customHeight="1" x14ac:dyDescent="0.25">
      <c r="A21" s="20"/>
      <c r="C21" s="30"/>
    </row>
    <row r="22" spans="1:8" s="22" customFormat="1" ht="18" customHeight="1" x14ac:dyDescent="0.25">
      <c r="A22" s="20"/>
      <c r="C22" s="30"/>
    </row>
    <row r="23" spans="1:8" s="22" customFormat="1" ht="18" customHeight="1" x14ac:dyDescent="0.25">
      <c r="A23" s="20"/>
      <c r="C23" s="30"/>
    </row>
    <row r="24" spans="1:8" s="22" customFormat="1" ht="18" customHeight="1" x14ac:dyDescent="0.25">
      <c r="A24" s="20"/>
      <c r="C24" s="30"/>
    </row>
    <row r="25" spans="1:8" s="22" customFormat="1" ht="18" customHeight="1" x14ac:dyDescent="0.25">
      <c r="A25" s="20"/>
      <c r="C25" s="30"/>
    </row>
    <row r="26" spans="1:8" s="22" customFormat="1" ht="18" customHeight="1" x14ac:dyDescent="0.25">
      <c r="A26" s="20"/>
      <c r="C26" s="30"/>
    </row>
    <row r="27" spans="1:8" s="22" customFormat="1" ht="18" customHeight="1" x14ac:dyDescent="0.25">
      <c r="A27" s="20"/>
      <c r="C27" s="30"/>
    </row>
    <row r="28" spans="1:8" s="22" customFormat="1" ht="18" customHeight="1" x14ac:dyDescent="0.25">
      <c r="A28" s="20"/>
      <c r="C28" s="30"/>
    </row>
    <row r="29" spans="1:8" s="22" customFormat="1" ht="18" customHeight="1" x14ac:dyDescent="0.25">
      <c r="A29" s="20"/>
      <c r="C29" s="30"/>
    </row>
    <row r="30" spans="1:8" s="22" customFormat="1" ht="18" customHeight="1" x14ac:dyDescent="0.25">
      <c r="A30" s="20"/>
      <c r="C30" s="30"/>
    </row>
    <row r="31" spans="1:8" s="22" customFormat="1" ht="18" customHeight="1" x14ac:dyDescent="0.25">
      <c r="A31" s="20"/>
      <c r="C31" s="30"/>
    </row>
    <row r="32" spans="1:8" s="22" customFormat="1" ht="18" customHeight="1" x14ac:dyDescent="0.25">
      <c r="A32" s="20"/>
      <c r="C32" s="30"/>
    </row>
    <row r="33" spans="1:3" s="22" customFormat="1" ht="18" customHeight="1" x14ac:dyDescent="0.25">
      <c r="A33" s="20"/>
      <c r="C33" s="30"/>
    </row>
    <row r="34" spans="1:3" s="22" customFormat="1" ht="18" customHeight="1" x14ac:dyDescent="0.25">
      <c r="A34" s="20"/>
      <c r="C34" s="30"/>
    </row>
    <row r="35" spans="1:3" s="22" customFormat="1" ht="18" customHeight="1" x14ac:dyDescent="0.25">
      <c r="A35" s="20"/>
      <c r="C35" s="30"/>
    </row>
    <row r="36" spans="1:3" s="22" customFormat="1" ht="18" customHeight="1" x14ac:dyDescent="0.25">
      <c r="A36" s="20"/>
      <c r="C36" s="30"/>
    </row>
    <row r="37" spans="1:3" s="22" customFormat="1" ht="18" customHeight="1" x14ac:dyDescent="0.25">
      <c r="A37" s="20"/>
      <c r="C37" s="30"/>
    </row>
    <row r="38" spans="1:3" s="22" customFormat="1" ht="18" customHeight="1" x14ac:dyDescent="0.25">
      <c r="A38" s="20"/>
      <c r="C38" s="30"/>
    </row>
    <row r="39" spans="1:3" s="22" customFormat="1" ht="18" customHeight="1" x14ac:dyDescent="0.25">
      <c r="A39" s="20"/>
      <c r="C39" s="30"/>
    </row>
    <row r="40" spans="1:3" s="22" customFormat="1" ht="18" customHeight="1" x14ac:dyDescent="0.25">
      <c r="A40" s="20"/>
      <c r="C40" s="30"/>
    </row>
    <row r="41" spans="1:3" s="22" customFormat="1" ht="18" customHeight="1" x14ac:dyDescent="0.25">
      <c r="A41" s="20"/>
      <c r="C41" s="30"/>
    </row>
    <row r="42" spans="1:3" s="22" customFormat="1" ht="18" customHeight="1" x14ac:dyDescent="0.25">
      <c r="A42" s="20"/>
      <c r="C42" s="30"/>
    </row>
    <row r="43" spans="1:3" s="22" customFormat="1" ht="18" customHeight="1" x14ac:dyDescent="0.25">
      <c r="A43" s="20"/>
      <c r="C43" s="30"/>
    </row>
    <row r="44" spans="1:3" s="22" customFormat="1" ht="18" customHeight="1" x14ac:dyDescent="0.25">
      <c r="A44" s="20"/>
      <c r="C44" s="30"/>
    </row>
    <row r="45" spans="1:3" s="22" customFormat="1" ht="18" customHeight="1" x14ac:dyDescent="0.25">
      <c r="A45" s="20"/>
      <c r="C45" s="30"/>
    </row>
    <row r="46" spans="1:3" s="22" customFormat="1" ht="18" customHeight="1" x14ac:dyDescent="0.25">
      <c r="A46" s="20"/>
      <c r="C46" s="30"/>
    </row>
    <row r="47" spans="1:3" s="22" customFormat="1" ht="18" customHeight="1" x14ac:dyDescent="0.25">
      <c r="A47" s="20"/>
      <c r="C47" s="30"/>
    </row>
    <row r="48" spans="1:3" s="22" customFormat="1" ht="18" customHeight="1" x14ac:dyDescent="0.25">
      <c r="A48" s="20"/>
      <c r="C48" s="30"/>
    </row>
    <row r="49" spans="1:3" s="22" customFormat="1" ht="18" customHeight="1" x14ac:dyDescent="0.25">
      <c r="A49" s="20"/>
      <c r="C49" s="30"/>
    </row>
    <row r="50" spans="1:3" s="22" customFormat="1" ht="18" customHeight="1" x14ac:dyDescent="0.25">
      <c r="A50" s="20"/>
      <c r="C50" s="30"/>
    </row>
  </sheetData>
  <sheetProtection formatCells="0" formatColumns="0" formatRows="0" insertColumns="0" insertRows="0" insertHyperlinks="0" selectLockedCells="1" sort="0" autoFilter="0" pivotTables="0"/>
  <mergeCells count="1">
    <mergeCell ref="C4:H4"/>
  </mergeCells>
  <phoneticPr fontId="8" type="noConversion"/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E685-457C-3D46-8EF1-67609775C970}">
  <dimension ref="A1:NX102"/>
  <sheetViews>
    <sheetView showGridLines="0" showRowColHeaders="0" tabSelected="1" zoomScale="90" zoomScaleNormal="90" workbookViewId="0">
      <pane xSplit="10" topLeftCell="K1" activePane="topRight" state="frozen"/>
      <selection pane="topRight" activeCell="D1" sqref="D1"/>
    </sheetView>
  </sheetViews>
  <sheetFormatPr baseColWidth="10" defaultColWidth="11.25" defaultRowHeight="15.75" x14ac:dyDescent="0.25"/>
  <cols>
    <col min="1" max="1" width="2.625" style="20" customWidth="1"/>
    <col min="2" max="2" width="1.25" style="17" customWidth="1"/>
    <col min="3" max="3" width="5.625" style="52" customWidth="1"/>
    <col min="4" max="4" width="40.625" style="52" customWidth="1"/>
    <col min="5" max="5" width="11.25" style="55"/>
    <col min="6" max="6" width="14.625" style="55" customWidth="1"/>
    <col min="7" max="7" width="18.625" style="12" customWidth="1"/>
    <col min="8" max="8" width="13.625" style="55" customWidth="1"/>
    <col min="9" max="9" width="18.75" style="1" hidden="1" customWidth="1"/>
    <col min="10" max="10" width="18.25" style="1" hidden="1" customWidth="1"/>
    <col min="11" max="245" width="4.75" style="17" customWidth="1"/>
    <col min="246" max="246" width="2.125" style="17" customWidth="1"/>
    <col min="247" max="388" width="4.75" style="17" customWidth="1"/>
    <col min="389" max="16384" width="11.25" style="17"/>
  </cols>
  <sheetData>
    <row r="1" spans="1:388" s="38" customFormat="1" ht="48" customHeight="1" x14ac:dyDescent="0.25">
      <c r="A1" s="37"/>
      <c r="C1" s="53"/>
      <c r="D1" s="53"/>
      <c r="E1" s="62"/>
      <c r="F1" s="62"/>
      <c r="G1" s="62"/>
      <c r="H1" s="62"/>
    </row>
    <row r="2" spans="1:388" s="40" customFormat="1" ht="20.25" customHeight="1" x14ac:dyDescent="0.25">
      <c r="A2" s="39"/>
      <c r="C2" s="54"/>
      <c r="D2" s="54"/>
      <c r="E2" s="63"/>
      <c r="F2" s="63"/>
      <c r="G2" s="63"/>
      <c r="H2" s="63"/>
    </row>
    <row r="3" spans="1:388" s="1" customFormat="1" ht="18" hidden="1" customHeight="1" x14ac:dyDescent="0.35">
      <c r="A3" s="10"/>
      <c r="C3" s="64"/>
      <c r="D3" s="15"/>
      <c r="E3" s="12"/>
      <c r="F3" s="12"/>
      <c r="G3" s="12"/>
      <c r="H3" s="12"/>
    </row>
    <row r="4" spans="1:388" s="1" customFormat="1" ht="18" hidden="1" customHeight="1" x14ac:dyDescent="0.25">
      <c r="A4" s="10"/>
      <c r="C4" s="15"/>
      <c r="D4" s="15"/>
      <c r="E4" s="12"/>
      <c r="F4" s="12"/>
      <c r="G4" s="12"/>
      <c r="H4" s="12"/>
    </row>
    <row r="5" spans="1:388" s="1" customFormat="1" ht="18" customHeight="1" x14ac:dyDescent="0.25">
      <c r="A5" s="10"/>
      <c r="C5" s="15"/>
      <c r="D5" s="15"/>
      <c r="E5" s="12"/>
      <c r="F5" s="12"/>
      <c r="G5" s="12"/>
      <c r="H5" s="12"/>
    </row>
    <row r="6" spans="1:388" s="1" customFormat="1" ht="18" customHeight="1" x14ac:dyDescent="0.25">
      <c r="A6" s="9"/>
      <c r="C6" s="15"/>
      <c r="D6" s="15"/>
      <c r="E6" s="12"/>
      <c r="F6" s="12"/>
      <c r="G6" s="12"/>
      <c r="H6" s="12"/>
    </row>
    <row r="7" spans="1:388" s="1" customFormat="1" ht="18" customHeight="1" x14ac:dyDescent="0.25">
      <c r="A7" s="9"/>
      <c r="C7" s="15"/>
      <c r="D7" s="15"/>
      <c r="E7" s="12"/>
      <c r="F7" s="12"/>
      <c r="G7" s="12"/>
      <c r="H7" s="12"/>
    </row>
    <row r="8" spans="1:388" s="1" customFormat="1" ht="18" customHeight="1" x14ac:dyDescent="0.25">
      <c r="A8" s="9"/>
      <c r="C8" s="15"/>
      <c r="D8" s="15"/>
      <c r="E8" s="12"/>
      <c r="F8" s="12"/>
      <c r="G8" s="66"/>
      <c r="H8" s="12"/>
    </row>
    <row r="9" spans="1:388" s="1" customFormat="1" ht="18" customHeight="1" x14ac:dyDescent="0.25">
      <c r="A9" s="9"/>
      <c r="C9" s="15"/>
      <c r="D9" s="15"/>
      <c r="E9" s="12"/>
      <c r="F9" s="12"/>
      <c r="G9" s="12"/>
      <c r="H9" s="12"/>
      <c r="L9" s="59"/>
    </row>
    <row r="10" spans="1:388" s="1" customFormat="1" ht="18" customHeight="1" x14ac:dyDescent="0.25">
      <c r="A10" s="65"/>
      <c r="C10" s="15"/>
      <c r="D10" s="15"/>
      <c r="E10" s="12"/>
      <c r="F10" s="12" t="str">
        <f>IFERROR(WORKDAY.INTL(F20,E20-1,Holidays!D7:H23),"")</f>
        <v/>
      </c>
      <c r="G10" s="12"/>
      <c r="H10" s="12"/>
    </row>
    <row r="11" spans="1:388" s="1" customFormat="1" hidden="1" x14ac:dyDescent="0.25">
      <c r="A11" s="65"/>
      <c r="C11" s="15"/>
      <c r="D11" s="15"/>
      <c r="E11" s="12"/>
      <c r="F11" s="12"/>
      <c r="G11" s="12"/>
      <c r="H11" s="12"/>
    </row>
    <row r="12" spans="1:388" s="1" customFormat="1" hidden="1" x14ac:dyDescent="0.25">
      <c r="A12" s="65"/>
      <c r="C12" s="15"/>
      <c r="D12" s="15"/>
      <c r="E12" s="12"/>
      <c r="F12" s="12"/>
      <c r="G12" s="12"/>
      <c r="H12" s="12"/>
    </row>
    <row r="13" spans="1:388" s="1" customFormat="1" hidden="1" x14ac:dyDescent="0.25">
      <c r="A13" s="65"/>
      <c r="C13" s="15"/>
      <c r="D13" s="15"/>
      <c r="E13" s="12"/>
      <c r="F13" s="12"/>
      <c r="G13" s="12"/>
      <c r="H13" s="12"/>
    </row>
    <row r="14" spans="1:388" s="1" customFormat="1" hidden="1" x14ac:dyDescent="0.25">
      <c r="A14" s="65"/>
      <c r="C14" s="15"/>
      <c r="D14" s="15"/>
      <c r="E14" s="12"/>
      <c r="F14" s="12"/>
      <c r="G14" s="12"/>
      <c r="H14" s="12"/>
      <c r="K14" s="60"/>
    </row>
    <row r="15" spans="1:388" s="1" customFormat="1" ht="18" customHeight="1" x14ac:dyDescent="0.25">
      <c r="A15" s="65"/>
      <c r="C15" s="87"/>
      <c r="D15" s="87"/>
      <c r="E15" s="12"/>
      <c r="F15" s="12"/>
      <c r="G15" s="12"/>
      <c r="H15" s="12"/>
    </row>
    <row r="16" spans="1:388" s="1" customFormat="1" hidden="1" x14ac:dyDescent="0.25">
      <c r="A16" s="65"/>
      <c r="C16" s="15"/>
      <c r="D16" s="15"/>
      <c r="E16" s="12"/>
      <c r="F16" s="12"/>
      <c r="G16" s="12"/>
      <c r="H16" s="12"/>
      <c r="K16" s="1">
        <f>IF(K18="","",1)</f>
        <v>1</v>
      </c>
      <c r="L16" s="1">
        <f>IF(K18="","",1)</f>
        <v>1</v>
      </c>
      <c r="M16" s="1">
        <f>IF(K18="","",1)</f>
        <v>1</v>
      </c>
      <c r="N16" s="1">
        <f>IF(K18="","",1)</f>
        <v>1</v>
      </c>
      <c r="O16" s="1">
        <f>IF(K18="","",1)</f>
        <v>1</v>
      </c>
      <c r="P16" s="1">
        <f>IF(K18="","",1)</f>
        <v>1</v>
      </c>
      <c r="Q16" s="1">
        <f>IF(K18="","",1)</f>
        <v>1</v>
      </c>
      <c r="R16" s="1">
        <f>IF(R18="","",1)</f>
        <v>1</v>
      </c>
      <c r="S16" s="1">
        <f>IF(R18="","",1)</f>
        <v>1</v>
      </c>
      <c r="T16" s="1">
        <f>IF(R18="","",1)</f>
        <v>1</v>
      </c>
      <c r="U16" s="1">
        <f>IF(R18="","",1)</f>
        <v>1</v>
      </c>
      <c r="V16" s="1">
        <f>IF(R18="","",1)</f>
        <v>1</v>
      </c>
      <c r="W16" s="1">
        <f>IF(R18="","",1)</f>
        <v>1</v>
      </c>
      <c r="X16" s="1">
        <f>IF(R18="","",1)</f>
        <v>1</v>
      </c>
      <c r="Y16" s="1">
        <f>IF(Y18="","",1)</f>
        <v>1</v>
      </c>
      <c r="Z16" s="1">
        <f>IF(Y18="","",1)</f>
        <v>1</v>
      </c>
      <c r="AA16" s="1">
        <f>IF(Y18="","",1)</f>
        <v>1</v>
      </c>
      <c r="AB16" s="1">
        <f>IF(Y18="","",1)</f>
        <v>1</v>
      </c>
      <c r="AC16" s="1">
        <f>IF(Y18="","",1)</f>
        <v>1</v>
      </c>
      <c r="AD16" s="1">
        <f>IF(Y18="","",1)</f>
        <v>1</v>
      </c>
      <c r="AE16" s="1">
        <f>IF(Y18="","",1)</f>
        <v>1</v>
      </c>
      <c r="AF16" s="1">
        <f>IF(AF18="","",1)</f>
        <v>1</v>
      </c>
      <c r="AG16" s="1">
        <f>IF(AF18="","",1)</f>
        <v>1</v>
      </c>
      <c r="AH16" s="1">
        <f>IF(AF18="","",1)</f>
        <v>1</v>
      </c>
      <c r="AI16" s="1">
        <f>IF(AF18="","",1)</f>
        <v>1</v>
      </c>
      <c r="AJ16" s="1">
        <f>IF(AF18="","",1)</f>
        <v>1</v>
      </c>
      <c r="AK16" s="1">
        <f>IF(AF18="","",1)</f>
        <v>1</v>
      </c>
      <c r="AL16" s="1">
        <f>IF(AF18="","",1)</f>
        <v>1</v>
      </c>
      <c r="AM16" s="1">
        <f>IF(AM18="","",1)</f>
        <v>1</v>
      </c>
      <c r="AN16" s="1">
        <f>IF(AM18="","",1)</f>
        <v>1</v>
      </c>
      <c r="AO16" s="1">
        <f>IF(AM18="","",1)</f>
        <v>1</v>
      </c>
      <c r="AP16" s="1">
        <f>IF(AM18="","",1)</f>
        <v>1</v>
      </c>
      <c r="AQ16" s="1">
        <f>IF(AM18="","",1)</f>
        <v>1</v>
      </c>
      <c r="AR16" s="1">
        <f>IF(AM18="","",1)</f>
        <v>1</v>
      </c>
      <c r="AS16" s="1">
        <f>IF(AM18="","",1)</f>
        <v>1</v>
      </c>
      <c r="AT16" s="1">
        <f>IF(AT18="","",1)</f>
        <v>1</v>
      </c>
      <c r="AU16" s="1">
        <f>IF(AT18="","",1)</f>
        <v>1</v>
      </c>
      <c r="AV16" s="1">
        <f>IF(AT18="","",1)</f>
        <v>1</v>
      </c>
      <c r="AW16" s="1">
        <f>IF(AT18="","",1)</f>
        <v>1</v>
      </c>
      <c r="AX16" s="1">
        <f>IF(AT18="","",1)</f>
        <v>1</v>
      </c>
      <c r="AY16" s="1">
        <f>IF(AT18="","",1)</f>
        <v>1</v>
      </c>
      <c r="AZ16" s="1">
        <f>IF(AT18="","",1)</f>
        <v>1</v>
      </c>
      <c r="BA16" s="1">
        <f>IF(BA18="","",1)</f>
        <v>1</v>
      </c>
      <c r="BB16" s="1">
        <f>IF(BA18="","",1)</f>
        <v>1</v>
      </c>
      <c r="BC16" s="1">
        <f>IF(BA18="","",1)</f>
        <v>1</v>
      </c>
      <c r="BD16" s="1">
        <f>IF(BA18="","",1)</f>
        <v>1</v>
      </c>
      <c r="BE16" s="1">
        <f>IF(BA18="","",1)</f>
        <v>1</v>
      </c>
      <c r="BF16" s="1">
        <f>IF(BA18="","",1)</f>
        <v>1</v>
      </c>
      <c r="BG16" s="1">
        <f>IF(BA18="","",1)</f>
        <v>1</v>
      </c>
      <c r="BH16" s="1">
        <f>IF(BH18="","",1)</f>
        <v>1</v>
      </c>
      <c r="BI16" s="1">
        <f>IF(BH18="","",1)</f>
        <v>1</v>
      </c>
      <c r="BJ16" s="1">
        <f>IF(BH18="","",1)</f>
        <v>1</v>
      </c>
      <c r="BK16" s="1">
        <f>IF(BH18="","",1)</f>
        <v>1</v>
      </c>
      <c r="BL16" s="1">
        <f>IF(BH18="","",1)</f>
        <v>1</v>
      </c>
      <c r="BM16" s="1">
        <f>IF(BH18="","",1)</f>
        <v>1</v>
      </c>
      <c r="BN16" s="1">
        <f>IF(BH18="","",1)</f>
        <v>1</v>
      </c>
      <c r="BO16" s="1">
        <f>IF(BO18="","",1)</f>
        <v>1</v>
      </c>
      <c r="BP16" s="1">
        <f>IF(BO18="","",1)</f>
        <v>1</v>
      </c>
      <c r="BQ16" s="1">
        <f>IF(BO18="","",1)</f>
        <v>1</v>
      </c>
      <c r="BR16" s="1">
        <f>IF(BO18="","",1)</f>
        <v>1</v>
      </c>
      <c r="BS16" s="1">
        <f>IF(BO18="","",1)</f>
        <v>1</v>
      </c>
      <c r="BT16" s="1">
        <f>IF(BO18="","",1)</f>
        <v>1</v>
      </c>
      <c r="BU16" s="1">
        <f>IF(BO18="","",1)</f>
        <v>1</v>
      </c>
      <c r="BV16" s="1">
        <f>IF(BV18="","",1)</f>
        <v>1</v>
      </c>
      <c r="BW16" s="1">
        <f>IF(BV18="","",1)</f>
        <v>1</v>
      </c>
      <c r="BX16" s="1">
        <f>IF(BV18="","",1)</f>
        <v>1</v>
      </c>
      <c r="BY16" s="1">
        <f>IF(BV18="","",1)</f>
        <v>1</v>
      </c>
      <c r="BZ16" s="1">
        <f>IF(BV18="","",1)</f>
        <v>1</v>
      </c>
      <c r="CA16" s="1">
        <f>IF(BV18="","",1)</f>
        <v>1</v>
      </c>
      <c r="CB16" s="1">
        <f>IF(BV18="","",1)</f>
        <v>1</v>
      </c>
      <c r="CC16" s="1">
        <f>IF(CC18="","",1)</f>
        <v>1</v>
      </c>
      <c r="CD16" s="1">
        <f>IF(CC18="","",1)</f>
        <v>1</v>
      </c>
      <c r="CE16" s="1">
        <f>IF(CC18="","",1)</f>
        <v>1</v>
      </c>
      <c r="CF16" s="1">
        <f>IF(CC18="","",1)</f>
        <v>1</v>
      </c>
      <c r="CG16" s="1">
        <f>IF(CC18="","",1)</f>
        <v>1</v>
      </c>
      <c r="CH16" s="1">
        <f>IF(CC18="","",1)</f>
        <v>1</v>
      </c>
      <c r="CI16" s="1">
        <f>IF(CC18="","",1)</f>
        <v>1</v>
      </c>
      <c r="CJ16" s="1">
        <f>IF(CJ18="","",1)</f>
        <v>1</v>
      </c>
      <c r="CK16" s="1">
        <f>IF(CJ18="","",1)</f>
        <v>1</v>
      </c>
      <c r="CL16" s="1">
        <f>IF(CJ18="","",1)</f>
        <v>1</v>
      </c>
      <c r="CM16" s="1">
        <f>IF(CJ18="","",1)</f>
        <v>1</v>
      </c>
      <c r="CN16" s="1">
        <f>IF(CJ18="","",1)</f>
        <v>1</v>
      </c>
      <c r="CO16" s="1">
        <f>IF(CJ18="","",1)</f>
        <v>1</v>
      </c>
      <c r="CP16" s="1">
        <f>IF(CJ18="","",1)</f>
        <v>1</v>
      </c>
      <c r="CQ16" s="1">
        <f>IF(CQ18="","",1)</f>
        <v>1</v>
      </c>
      <c r="CR16" s="1">
        <f>IF(CQ18="","",1)</f>
        <v>1</v>
      </c>
      <c r="CS16" s="1">
        <f>IF(CQ18="","",1)</f>
        <v>1</v>
      </c>
      <c r="CT16" s="1">
        <f>IF(CQ18="","",1)</f>
        <v>1</v>
      </c>
      <c r="CU16" s="1">
        <f>IF(CQ18="","",1)</f>
        <v>1</v>
      </c>
      <c r="CV16" s="1">
        <f>IF(CQ18="","",1)</f>
        <v>1</v>
      </c>
      <c r="CW16" s="1">
        <f>IF(CQ18="","",1)</f>
        <v>1</v>
      </c>
      <c r="CX16" s="1">
        <f>IF(CX18="","",1)</f>
        <v>1</v>
      </c>
      <c r="CY16" s="1">
        <f>IF(CX18="","",1)</f>
        <v>1</v>
      </c>
      <c r="CZ16" s="1">
        <f>IF(CX18="","",1)</f>
        <v>1</v>
      </c>
      <c r="DA16" s="1">
        <f>IF(CX18="","",1)</f>
        <v>1</v>
      </c>
      <c r="DB16" s="1">
        <f>IF(CX18="","",1)</f>
        <v>1</v>
      </c>
      <c r="DC16" s="1">
        <f>IF(CX18="","",1)</f>
        <v>1</v>
      </c>
      <c r="DD16" s="1">
        <f>IF(CX18="","",1)</f>
        <v>1</v>
      </c>
      <c r="DE16" s="1">
        <f>IF(DE18="","",1)</f>
        <v>1</v>
      </c>
      <c r="DF16" s="1">
        <f>IF(DE18="","",1)</f>
        <v>1</v>
      </c>
      <c r="DG16" s="1">
        <f>IF(DE18="","",1)</f>
        <v>1</v>
      </c>
      <c r="DH16" s="1">
        <f>IF(DE18="","",1)</f>
        <v>1</v>
      </c>
      <c r="DI16" s="1">
        <f>IF(DE18="","",1)</f>
        <v>1</v>
      </c>
      <c r="DJ16" s="1">
        <f>IF(DE18="","",1)</f>
        <v>1</v>
      </c>
      <c r="DK16" s="1">
        <f>IF(DE18="","",1)</f>
        <v>1</v>
      </c>
      <c r="DL16" s="1" t="str">
        <f>IF(DL18="","",1)</f>
        <v/>
      </c>
      <c r="DM16" s="1" t="str">
        <f>IF(DL18="","",1)</f>
        <v/>
      </c>
      <c r="DN16" s="1" t="str">
        <f>IF(DL18="","",1)</f>
        <v/>
      </c>
      <c r="DO16" s="1" t="str">
        <f>IF(DL18="","",1)</f>
        <v/>
      </c>
      <c r="DP16" s="1" t="str">
        <f>IF(DL18="","",1)</f>
        <v/>
      </c>
      <c r="DQ16" s="1" t="str">
        <f>IF(DL18="","",1)</f>
        <v/>
      </c>
      <c r="DR16" s="1" t="str">
        <f>IF(DL18="","",1)</f>
        <v/>
      </c>
      <c r="DS16" s="1" t="str">
        <f>IF(DS18="","",1)</f>
        <v/>
      </c>
      <c r="DT16" s="1" t="str">
        <f>IF(DS18="","",1)</f>
        <v/>
      </c>
      <c r="DU16" s="1" t="str">
        <f>IF(DS18="","",1)</f>
        <v/>
      </c>
      <c r="DV16" s="1" t="str">
        <f>IF(DS18="","",1)</f>
        <v/>
      </c>
      <c r="DW16" s="1" t="str">
        <f>IF(DS18="","",1)</f>
        <v/>
      </c>
      <c r="DX16" s="1" t="str">
        <f>IF(DS18="","",1)</f>
        <v/>
      </c>
      <c r="DY16" s="1" t="str">
        <f>IF(DS18="","",1)</f>
        <v/>
      </c>
      <c r="DZ16" s="1" t="str">
        <f>IF(DZ18="","",1)</f>
        <v/>
      </c>
      <c r="EA16" s="1" t="str">
        <f>IF(DZ18="","",1)</f>
        <v/>
      </c>
      <c r="EB16" s="1" t="str">
        <f>IF(DZ18="","",1)</f>
        <v/>
      </c>
      <c r="EC16" s="1" t="str">
        <f>IF(DZ18="","",1)</f>
        <v/>
      </c>
      <c r="ED16" s="1" t="str">
        <f>IF(DZ18="","",1)</f>
        <v/>
      </c>
      <c r="EE16" s="1" t="str">
        <f>IF(DZ18="","",1)</f>
        <v/>
      </c>
      <c r="EF16" s="1" t="str">
        <f>IF(DZ18="","",1)</f>
        <v/>
      </c>
      <c r="EG16" s="1" t="str">
        <f>IF(EG18="","",1)</f>
        <v/>
      </c>
      <c r="EH16" s="1" t="str">
        <f>IF(EG18="","",1)</f>
        <v/>
      </c>
      <c r="EI16" s="1" t="str">
        <f>IF(EG18="","",1)</f>
        <v/>
      </c>
      <c r="EJ16" s="1" t="str">
        <f>IF(EG18="","",1)</f>
        <v/>
      </c>
      <c r="EK16" s="1" t="str">
        <f>IF(EG18="","",1)</f>
        <v/>
      </c>
      <c r="EL16" s="1" t="str">
        <f>IF(EG18="","",1)</f>
        <v/>
      </c>
      <c r="EM16" s="1" t="str">
        <f>IF(EG18="","",1)</f>
        <v/>
      </c>
      <c r="EN16" s="1" t="str">
        <f>IF(EN18="","",1)</f>
        <v/>
      </c>
      <c r="EO16" s="1" t="str">
        <f>IF(EN18="","",1)</f>
        <v/>
      </c>
      <c r="EP16" s="1" t="str">
        <f>IF(EN18="","",1)</f>
        <v/>
      </c>
      <c r="EQ16" s="1" t="str">
        <f>IF(EN18="","",1)</f>
        <v/>
      </c>
      <c r="ER16" s="1" t="str">
        <f>IF(EN18="","",1)</f>
        <v/>
      </c>
      <c r="ES16" s="1" t="str">
        <f>IF(EN18="","",1)</f>
        <v/>
      </c>
      <c r="ET16" s="1" t="str">
        <f>IF(EN18="","",1)</f>
        <v/>
      </c>
      <c r="EU16" s="1" t="str">
        <f>IF(EU18="","",1)</f>
        <v/>
      </c>
      <c r="EV16" s="1" t="str">
        <f>IF(EU18="","",1)</f>
        <v/>
      </c>
      <c r="EW16" s="1" t="str">
        <f>IF(EU18="","",1)</f>
        <v/>
      </c>
      <c r="EX16" s="1" t="str">
        <f>IF(EU18="","",1)</f>
        <v/>
      </c>
      <c r="EY16" s="1" t="str">
        <f>IF(EU18="","",1)</f>
        <v/>
      </c>
      <c r="EZ16" s="1" t="str">
        <f>IF(EU18="","",1)</f>
        <v/>
      </c>
      <c r="FA16" s="1" t="str">
        <f>IF(EU18="","",1)</f>
        <v/>
      </c>
      <c r="FB16" s="1" t="str">
        <f>IF(FB18="","",1)</f>
        <v/>
      </c>
      <c r="FC16" s="1" t="str">
        <f>IF(FB18="","",1)</f>
        <v/>
      </c>
      <c r="FD16" s="1" t="str">
        <f>IF(FB18="","",1)</f>
        <v/>
      </c>
      <c r="FE16" s="1" t="str">
        <f>IF(FB18="","",1)</f>
        <v/>
      </c>
      <c r="FF16" s="1" t="str">
        <f>IF(FB18="","",1)</f>
        <v/>
      </c>
      <c r="FG16" s="1" t="str">
        <f>IF(FB18="","",1)</f>
        <v/>
      </c>
      <c r="FH16" s="1" t="str">
        <f>IF(FB18="","",1)</f>
        <v/>
      </c>
      <c r="FI16" s="1" t="str">
        <f>IF(FI18="","",1)</f>
        <v/>
      </c>
      <c r="FJ16" s="1" t="str">
        <f>IF(FI18="","",1)</f>
        <v/>
      </c>
      <c r="FK16" s="1" t="str">
        <f>IF(FI18="","",1)</f>
        <v/>
      </c>
      <c r="FL16" s="1" t="str">
        <f>IF(FI18="","",1)</f>
        <v/>
      </c>
      <c r="FM16" s="1" t="str">
        <f>IF(FI18="","",1)</f>
        <v/>
      </c>
      <c r="FN16" s="1" t="str">
        <f>IF(FI18="","",1)</f>
        <v/>
      </c>
      <c r="FO16" s="1" t="str">
        <f>IF(FI18="","",1)</f>
        <v/>
      </c>
      <c r="FP16" s="1" t="str">
        <f>IF(FP18="","",1)</f>
        <v/>
      </c>
      <c r="FQ16" s="1" t="str">
        <f>IF(FP18="","",1)</f>
        <v/>
      </c>
      <c r="FR16" s="1" t="str">
        <f>IF(FP18="","",1)</f>
        <v/>
      </c>
      <c r="FS16" s="1" t="str">
        <f>IF(FP18="","",1)</f>
        <v/>
      </c>
      <c r="FT16" s="1" t="str">
        <f>IF(FP18="","",1)</f>
        <v/>
      </c>
      <c r="FU16" s="1" t="str">
        <f>IF(FP18="","",1)</f>
        <v/>
      </c>
      <c r="FV16" s="1" t="str">
        <f>IF(FP18="","",1)</f>
        <v/>
      </c>
      <c r="FW16" s="1" t="str">
        <f>IF(FW18="","",1)</f>
        <v/>
      </c>
      <c r="FX16" s="1" t="str">
        <f>IF(FW18="","",1)</f>
        <v/>
      </c>
      <c r="FY16" s="1" t="str">
        <f>IF(FW18="","",1)</f>
        <v/>
      </c>
      <c r="FZ16" s="1" t="str">
        <f>IF(FW18="","",1)</f>
        <v/>
      </c>
      <c r="GA16" s="1" t="str">
        <f>IF(FW18="","",1)</f>
        <v/>
      </c>
      <c r="GB16" s="1" t="str">
        <f>IF(FW18="","",1)</f>
        <v/>
      </c>
      <c r="GC16" s="1" t="str">
        <f>IF(FW18="","",1)</f>
        <v/>
      </c>
      <c r="GD16" s="1" t="str">
        <f>IF(GD18="","",1)</f>
        <v/>
      </c>
      <c r="GE16" s="1" t="str">
        <f>IF(GD18="","",1)</f>
        <v/>
      </c>
      <c r="GF16" s="1" t="str">
        <f>IF(GD18="","",1)</f>
        <v/>
      </c>
      <c r="GG16" s="1" t="str">
        <f>IF(GD18="","",1)</f>
        <v/>
      </c>
      <c r="GH16" s="1" t="str">
        <f>IF(GD18="","",1)</f>
        <v/>
      </c>
      <c r="GI16" s="1" t="str">
        <f>IF(GD18="","",1)</f>
        <v/>
      </c>
      <c r="GJ16" s="1" t="str">
        <f>IF(GD18="","",1)</f>
        <v/>
      </c>
      <c r="GK16" s="1" t="str">
        <f>IF(GK18="","",1)</f>
        <v/>
      </c>
      <c r="GL16" s="1" t="str">
        <f>IF(GK18="","",1)</f>
        <v/>
      </c>
      <c r="GM16" s="1" t="str">
        <f>IF(GK18="","",1)</f>
        <v/>
      </c>
      <c r="GN16" s="1" t="str">
        <f>IF(GK18="","",1)</f>
        <v/>
      </c>
      <c r="GO16" s="1" t="str">
        <f>IF(GK18="","",1)</f>
        <v/>
      </c>
      <c r="GP16" s="1" t="str">
        <f>IF(GK18="","",1)</f>
        <v/>
      </c>
      <c r="GQ16" s="1" t="str">
        <f>IF(GK18="","",1)</f>
        <v/>
      </c>
      <c r="GR16" s="1" t="str">
        <f>IF(GR18="","",1)</f>
        <v/>
      </c>
      <c r="GS16" s="1" t="str">
        <f>IF(GR18="","",1)</f>
        <v/>
      </c>
      <c r="GT16" s="1" t="str">
        <f>IF(GR18="","",1)</f>
        <v/>
      </c>
      <c r="GU16" s="1" t="str">
        <f>IF(GR18="","",1)</f>
        <v/>
      </c>
      <c r="GV16" s="1" t="str">
        <f>IF(GR18="","",1)</f>
        <v/>
      </c>
      <c r="GW16" s="1" t="str">
        <f>IF(GR18="","",1)</f>
        <v/>
      </c>
      <c r="GX16" s="1" t="str">
        <f>IF(GR18="","",1)</f>
        <v/>
      </c>
      <c r="GY16" s="1" t="str">
        <f>IF(GY18="","",1)</f>
        <v/>
      </c>
      <c r="GZ16" s="1" t="str">
        <f>IF(GY18="","",1)</f>
        <v/>
      </c>
      <c r="HA16" s="1" t="str">
        <f>IF(GY18="","",1)</f>
        <v/>
      </c>
      <c r="HB16" s="1" t="str">
        <f>IF(GY18="","",1)</f>
        <v/>
      </c>
      <c r="HC16" s="1" t="str">
        <f>IF(GY18="","",1)</f>
        <v/>
      </c>
      <c r="HD16" s="1" t="str">
        <f>IF(GY18="","",1)</f>
        <v/>
      </c>
      <c r="HE16" s="1" t="str">
        <f>IF(GY18="","",1)</f>
        <v/>
      </c>
      <c r="HF16" s="1" t="str">
        <f>IF(HF18="","",1)</f>
        <v/>
      </c>
      <c r="HG16" s="1" t="str">
        <f>IF(HF18="","",1)</f>
        <v/>
      </c>
      <c r="HH16" s="1" t="str">
        <f>IF(HF18="","",1)</f>
        <v/>
      </c>
      <c r="HI16" s="1" t="str">
        <f>IF(HF18="","",1)</f>
        <v/>
      </c>
      <c r="HJ16" s="1" t="str">
        <f>IF(HF18="","",1)</f>
        <v/>
      </c>
      <c r="HK16" s="1" t="str">
        <f>IF(HF18="","",1)</f>
        <v/>
      </c>
      <c r="HL16" s="1" t="str">
        <f>IF(HF18="","",1)</f>
        <v/>
      </c>
      <c r="HM16" s="1" t="str">
        <f>IF(HM18="","",1)</f>
        <v/>
      </c>
      <c r="HN16" s="1" t="str">
        <f>IF(HM18="","",1)</f>
        <v/>
      </c>
      <c r="HO16" s="1" t="str">
        <f>IF(HM18="","",1)</f>
        <v/>
      </c>
      <c r="HP16" s="1" t="str">
        <f>IF(HM18="","",1)</f>
        <v/>
      </c>
      <c r="HQ16" s="1" t="str">
        <f>IF(HM18="","",1)</f>
        <v/>
      </c>
      <c r="HR16" s="1" t="str">
        <f>IF(HM18="","",1)</f>
        <v/>
      </c>
      <c r="HS16" s="1" t="str">
        <f>IF(HM18="","",1)</f>
        <v/>
      </c>
      <c r="HT16" s="1" t="str">
        <f>IF(HT18="","",1)</f>
        <v/>
      </c>
      <c r="HU16" s="1" t="str">
        <f>IF(HT18="","",1)</f>
        <v/>
      </c>
      <c r="HV16" s="1" t="str">
        <f>IF(HT18="","",1)</f>
        <v/>
      </c>
      <c r="HW16" s="1" t="str">
        <f>IF(HT18="","",1)</f>
        <v/>
      </c>
      <c r="HX16" s="1" t="str">
        <f>IF(HT18="","",1)</f>
        <v/>
      </c>
      <c r="HY16" s="1" t="str">
        <f>IF(HT18="","",1)</f>
        <v/>
      </c>
      <c r="HZ16" s="1" t="str">
        <f>IF(HT18="","",1)</f>
        <v/>
      </c>
      <c r="IA16" s="1" t="str">
        <f>IF(IA18="","",1)</f>
        <v/>
      </c>
      <c r="IB16" s="1" t="str">
        <f>IF(IA18="","",1)</f>
        <v/>
      </c>
      <c r="IC16" s="1" t="str">
        <f>IF(IA18="","",1)</f>
        <v/>
      </c>
      <c r="ID16" s="1" t="str">
        <f>IF(IA18="","",1)</f>
        <v/>
      </c>
      <c r="IE16" s="1" t="str">
        <f>IF(IA18="","",1)</f>
        <v/>
      </c>
      <c r="IF16" s="1" t="str">
        <f>IF(IA18="","",1)</f>
        <v/>
      </c>
      <c r="IG16" s="1" t="str">
        <f>IF(IA18="","",1)</f>
        <v/>
      </c>
      <c r="IH16" s="1" t="str">
        <f>IF(IH18="","",1)</f>
        <v/>
      </c>
      <c r="II16" s="1" t="str">
        <f>IF(IH18="","",1)</f>
        <v/>
      </c>
      <c r="IJ16" s="1" t="str">
        <f>IF(IH18="","",1)</f>
        <v/>
      </c>
      <c r="IK16" s="1" t="str">
        <f>IF(IH18="","",1)</f>
        <v/>
      </c>
      <c r="IL16" s="1" t="str">
        <f>IF(IH18="","",1)</f>
        <v/>
      </c>
      <c r="IM16" s="1" t="str">
        <f>IF(IH18="","",1)</f>
        <v/>
      </c>
      <c r="IN16" s="1" t="str">
        <f>IF(IH18="","",1)</f>
        <v/>
      </c>
      <c r="IO16" s="1" t="str">
        <f>IF(IO18="","",1)</f>
        <v/>
      </c>
      <c r="IP16" s="1" t="str">
        <f>IF(IO18="","",1)</f>
        <v/>
      </c>
      <c r="IQ16" s="1" t="str">
        <f>IF(IO18="","",1)</f>
        <v/>
      </c>
      <c r="IR16" s="1" t="str">
        <f>IF(IO18="","",1)</f>
        <v/>
      </c>
      <c r="IS16" s="1" t="str">
        <f>IF(IO18="","",1)</f>
        <v/>
      </c>
      <c r="IT16" s="1" t="str">
        <f>IF(IO18="","",1)</f>
        <v/>
      </c>
      <c r="IU16" s="1" t="str">
        <f>IF(IO18="","",1)</f>
        <v/>
      </c>
      <c r="IV16" s="1" t="str">
        <f>IF(IV18="","",1)</f>
        <v/>
      </c>
      <c r="IW16" s="1" t="str">
        <f>IF(IV18="","",1)</f>
        <v/>
      </c>
      <c r="IX16" s="1" t="str">
        <f>IF(IV18="","",1)</f>
        <v/>
      </c>
      <c r="IY16" s="1" t="str">
        <f>IF(IV18="","",1)</f>
        <v/>
      </c>
      <c r="IZ16" s="1" t="str">
        <f>IF(IV18="","",1)</f>
        <v/>
      </c>
      <c r="JA16" s="1" t="str">
        <f>IF(IV18="","",1)</f>
        <v/>
      </c>
      <c r="JB16" s="1" t="str">
        <f>IF(IV18="","",1)</f>
        <v/>
      </c>
      <c r="JC16" s="1" t="str">
        <f>IF(JC18="","",1)</f>
        <v/>
      </c>
      <c r="JD16" s="1" t="str">
        <f>IF(JC18="","",1)</f>
        <v/>
      </c>
      <c r="JE16" s="1" t="str">
        <f>IF(JC18="","",1)</f>
        <v/>
      </c>
      <c r="JF16" s="1" t="str">
        <f>IF(JC18="","",1)</f>
        <v/>
      </c>
      <c r="JG16" s="1" t="str">
        <f>IF(JC18="","",1)</f>
        <v/>
      </c>
      <c r="JH16" s="1" t="str">
        <f>IF(JC18="","",1)</f>
        <v/>
      </c>
      <c r="JI16" s="1" t="str">
        <f>IF(JC18="","",1)</f>
        <v/>
      </c>
      <c r="JJ16" s="1" t="str">
        <f>IF(JJ18="","",1)</f>
        <v/>
      </c>
      <c r="JK16" s="1" t="str">
        <f>IF(JJ18="","",1)</f>
        <v/>
      </c>
      <c r="JL16" s="1" t="str">
        <f>IF(JJ18="","",1)</f>
        <v/>
      </c>
      <c r="JM16" s="1" t="str">
        <f>IF(JJ18="","",1)</f>
        <v/>
      </c>
      <c r="JN16" s="1" t="str">
        <f>IF(JJ18="","",1)</f>
        <v/>
      </c>
      <c r="JO16" s="1" t="str">
        <f>IF(JJ18="","",1)</f>
        <v/>
      </c>
      <c r="JP16" s="1" t="str">
        <f>IF(JJ18="","",1)</f>
        <v/>
      </c>
      <c r="JQ16" s="1" t="str">
        <f>IF(JQ18="","",1)</f>
        <v/>
      </c>
      <c r="JR16" s="1" t="str">
        <f>IF(JQ18="","",1)</f>
        <v/>
      </c>
      <c r="JS16" s="1" t="str">
        <f>IF(JQ18="","",1)</f>
        <v/>
      </c>
      <c r="JT16" s="1" t="str">
        <f>IF(JQ18="","",1)</f>
        <v/>
      </c>
      <c r="JU16" s="1" t="str">
        <f>IF(JQ18="","",1)</f>
        <v/>
      </c>
      <c r="JV16" s="1" t="str">
        <f>IF(JQ18="","",1)</f>
        <v/>
      </c>
      <c r="JW16" s="1" t="str">
        <f>IF(JQ18="","",1)</f>
        <v/>
      </c>
      <c r="JX16" s="1" t="str">
        <f>IF(JX18="","",1)</f>
        <v/>
      </c>
      <c r="JY16" s="1" t="str">
        <f>IF(JX18="","",1)</f>
        <v/>
      </c>
      <c r="JZ16" s="1" t="str">
        <f>IF(JX18="","",1)</f>
        <v/>
      </c>
      <c r="KA16" s="1" t="str">
        <f>IF(JX18="","",1)</f>
        <v/>
      </c>
      <c r="KB16" s="1" t="str">
        <f>IF(JX18="","",1)</f>
        <v/>
      </c>
      <c r="KC16" s="1" t="str">
        <f>IF(JX18="","",1)</f>
        <v/>
      </c>
      <c r="KD16" s="1" t="str">
        <f>IF(JX18="","",1)</f>
        <v/>
      </c>
      <c r="KE16" s="1" t="str">
        <f>IF(KE18="","",1)</f>
        <v/>
      </c>
      <c r="KF16" s="1" t="str">
        <f>IF(KE18="","",1)</f>
        <v/>
      </c>
      <c r="KG16" s="1" t="str">
        <f>IF(KE18="","",1)</f>
        <v/>
      </c>
      <c r="KH16" s="1" t="str">
        <f>IF(KE18="","",1)</f>
        <v/>
      </c>
      <c r="KI16" s="1" t="str">
        <f>IF(KE18="","",1)</f>
        <v/>
      </c>
      <c r="KJ16" s="1" t="str">
        <f>IF(KE18="","",1)</f>
        <v/>
      </c>
      <c r="KK16" s="1" t="str">
        <f>IF(KE18="","",1)</f>
        <v/>
      </c>
      <c r="KL16" s="1" t="str">
        <f>IF(KL18="","",1)</f>
        <v/>
      </c>
      <c r="KM16" s="1" t="str">
        <f>IF(KL18="","",1)</f>
        <v/>
      </c>
      <c r="KN16" s="1" t="str">
        <f>IF(KL18="","",1)</f>
        <v/>
      </c>
      <c r="KO16" s="1" t="str">
        <f>IF(KL18="","",1)</f>
        <v/>
      </c>
      <c r="KP16" s="1" t="str">
        <f>IF(KL18="","",1)</f>
        <v/>
      </c>
      <c r="KQ16" s="1" t="str">
        <f>IF(KL18="","",1)</f>
        <v/>
      </c>
      <c r="KR16" s="1" t="str">
        <f>IF(KL18="","",1)</f>
        <v/>
      </c>
      <c r="KS16" s="1" t="str">
        <f>IF(KS18="","",1)</f>
        <v/>
      </c>
      <c r="KT16" s="1" t="str">
        <f>IF(KS18="","",1)</f>
        <v/>
      </c>
      <c r="KU16" s="1" t="str">
        <f>IF(KS18="","",1)</f>
        <v/>
      </c>
      <c r="KV16" s="1" t="str">
        <f>IF(KS18="","",1)</f>
        <v/>
      </c>
      <c r="KW16" s="1" t="str">
        <f>IF(KS18="","",1)</f>
        <v/>
      </c>
      <c r="KX16" s="1" t="str">
        <f>IF(KS18="","",1)</f>
        <v/>
      </c>
      <c r="KY16" s="1" t="str">
        <f>IF(KS18="","",1)</f>
        <v/>
      </c>
      <c r="KZ16" s="1" t="str">
        <f>IF(KZ18="","",1)</f>
        <v/>
      </c>
      <c r="LA16" s="1" t="str">
        <f>IF(KZ18="","",1)</f>
        <v/>
      </c>
      <c r="LB16" s="1" t="str">
        <f>IF(KZ18="","",1)</f>
        <v/>
      </c>
      <c r="LC16" s="1" t="str">
        <f>IF(KZ18="","",1)</f>
        <v/>
      </c>
      <c r="LD16" s="1" t="str">
        <f>IF(KZ18="","",1)</f>
        <v/>
      </c>
      <c r="LE16" s="1" t="str">
        <f>IF(KZ18="","",1)</f>
        <v/>
      </c>
      <c r="LF16" s="1" t="str">
        <f>IF(KZ18="","",1)</f>
        <v/>
      </c>
      <c r="LG16" s="1" t="str">
        <f>IF(LG18="","",1)</f>
        <v/>
      </c>
      <c r="LH16" s="1" t="str">
        <f>IF(LG18="","",1)</f>
        <v/>
      </c>
      <c r="LI16" s="1" t="str">
        <f>IF(LG18="","",1)</f>
        <v/>
      </c>
      <c r="LJ16" s="1" t="str">
        <f>IF(LG18="","",1)</f>
        <v/>
      </c>
      <c r="LK16" s="1" t="str">
        <f>IF(LG18="","",1)</f>
        <v/>
      </c>
      <c r="LL16" s="1" t="str">
        <f>IF(LG18="","",1)</f>
        <v/>
      </c>
      <c r="LM16" s="1" t="str">
        <f>IF(LG18="","",1)</f>
        <v/>
      </c>
      <c r="LN16" s="1" t="str">
        <f>IF(LN18="","",1)</f>
        <v/>
      </c>
      <c r="LO16" s="1" t="str">
        <f>IF(LN18="","",1)</f>
        <v/>
      </c>
      <c r="LP16" s="1" t="str">
        <f>IF(LN18="","",1)</f>
        <v/>
      </c>
      <c r="LQ16" s="1" t="str">
        <f>IF(LN18="","",1)</f>
        <v/>
      </c>
      <c r="LR16" s="1" t="str">
        <f>IF(LN18="","",1)</f>
        <v/>
      </c>
      <c r="LS16" s="1" t="str">
        <f>IF(LN18="","",1)</f>
        <v/>
      </c>
      <c r="LT16" s="1" t="str">
        <f>IF(LN18="","",1)</f>
        <v/>
      </c>
      <c r="LU16" s="1" t="str">
        <f>IF(LU18="","",1)</f>
        <v/>
      </c>
      <c r="LV16" s="1" t="str">
        <f>IF(LU18="","",1)</f>
        <v/>
      </c>
      <c r="LW16" s="1" t="str">
        <f>IF(LU18="","",1)</f>
        <v/>
      </c>
      <c r="LX16" s="1" t="str">
        <f>IF(LU18="","",1)</f>
        <v/>
      </c>
      <c r="LY16" s="1" t="str">
        <f>IF(LU18="","",1)</f>
        <v/>
      </c>
      <c r="LZ16" s="1" t="str">
        <f>IF(LU18="","",1)</f>
        <v/>
      </c>
      <c r="MA16" s="1" t="str">
        <f>IF(LU18="","",1)</f>
        <v/>
      </c>
      <c r="MB16" s="1" t="str">
        <f>IF(MB18="","",1)</f>
        <v/>
      </c>
      <c r="MC16" s="1" t="str">
        <f>IF(MB18="","",1)</f>
        <v/>
      </c>
      <c r="MD16" s="1" t="str">
        <f>IF(MB18="","",1)</f>
        <v/>
      </c>
      <c r="ME16" s="1" t="str">
        <f>IF(MB18="","",1)</f>
        <v/>
      </c>
      <c r="MF16" s="1" t="str">
        <f>IF(MB18="","",1)</f>
        <v/>
      </c>
      <c r="MG16" s="1" t="str">
        <f>IF(MB18="","",1)</f>
        <v/>
      </c>
      <c r="MH16" s="1" t="str">
        <f>IF(MB18="","",1)</f>
        <v/>
      </c>
      <c r="MI16" s="1" t="str">
        <f>IF(MI18="","",1)</f>
        <v/>
      </c>
      <c r="MJ16" s="1" t="str">
        <f>IF(MI18="","",1)</f>
        <v/>
      </c>
      <c r="MK16" s="1" t="str">
        <f>IF(MI18="","",1)</f>
        <v/>
      </c>
      <c r="ML16" s="1" t="str">
        <f>IF(MI18="","",1)</f>
        <v/>
      </c>
      <c r="MM16" s="1" t="str">
        <f>IF(MI18="","",1)</f>
        <v/>
      </c>
      <c r="MN16" s="1" t="str">
        <f>IF(MI18="","",1)</f>
        <v/>
      </c>
      <c r="MO16" s="1" t="str">
        <f>IF(MI18="","",1)</f>
        <v/>
      </c>
      <c r="MP16" s="1" t="str">
        <f>IF(MP18="","",1)</f>
        <v/>
      </c>
      <c r="MQ16" s="1" t="str">
        <f>IF(MP18="","",1)</f>
        <v/>
      </c>
      <c r="MR16" s="1" t="str">
        <f>IF(MP18="","",1)</f>
        <v/>
      </c>
      <c r="MS16" s="1" t="str">
        <f>IF(MP18="","",1)</f>
        <v/>
      </c>
      <c r="MT16" s="1" t="str">
        <f>IF(MP18="","",1)</f>
        <v/>
      </c>
      <c r="MU16" s="1" t="str">
        <f>IF(MP18="","",1)</f>
        <v/>
      </c>
      <c r="MV16" s="1" t="str">
        <f>IF(MP18="","",1)</f>
        <v/>
      </c>
      <c r="MW16" s="1" t="str">
        <f>IF(MW18="","",1)</f>
        <v/>
      </c>
      <c r="MX16" s="1" t="str">
        <f>IF(MW18="","",1)</f>
        <v/>
      </c>
      <c r="MY16" s="1" t="str">
        <f>IF(MW18="","",1)</f>
        <v/>
      </c>
      <c r="MZ16" s="1" t="str">
        <f>IF(MW18="","",1)</f>
        <v/>
      </c>
      <c r="NA16" s="1" t="str">
        <f>IF(MW18="","",1)</f>
        <v/>
      </c>
      <c r="NB16" s="1" t="str">
        <f>IF(MW18="","",1)</f>
        <v/>
      </c>
      <c r="NC16" s="1" t="str">
        <f>IF(MW18="","",1)</f>
        <v/>
      </c>
      <c r="ND16" s="1" t="str">
        <f>IF(ND18="","",1)</f>
        <v/>
      </c>
      <c r="NE16" s="1" t="str">
        <f>IF(ND18="","",1)</f>
        <v/>
      </c>
      <c r="NF16" s="1" t="str">
        <f>IF(ND18="","",1)</f>
        <v/>
      </c>
      <c r="NG16" s="1" t="str">
        <f>IF(ND18="","",1)</f>
        <v/>
      </c>
      <c r="NH16" s="1" t="str">
        <f>IF(ND18="","",1)</f>
        <v/>
      </c>
      <c r="NI16" s="1" t="str">
        <f>IF(ND18="","",1)</f>
        <v/>
      </c>
      <c r="NJ16" s="1" t="str">
        <f>IF(ND18="","",1)</f>
        <v/>
      </c>
      <c r="NK16" s="1" t="str">
        <f>IF(NK18="","",1)</f>
        <v/>
      </c>
      <c r="NL16" s="1" t="str">
        <f>IF(NK18="","",1)</f>
        <v/>
      </c>
      <c r="NM16" s="1" t="str">
        <f>IF(NK18="","",1)</f>
        <v/>
      </c>
      <c r="NN16" s="1" t="str">
        <f>IF(NK18="","",1)</f>
        <v/>
      </c>
      <c r="NO16" s="1" t="str">
        <f>IF(NK18="","",1)</f>
        <v/>
      </c>
      <c r="NP16" s="1" t="str">
        <f>IF(NK18="","",1)</f>
        <v/>
      </c>
      <c r="NQ16" s="1" t="str">
        <f>IF(NK18="","",1)</f>
        <v/>
      </c>
      <c r="NR16" s="1" t="str">
        <f>IF(NR18="","",1)</f>
        <v/>
      </c>
      <c r="NS16" s="1" t="str">
        <f>IF(NR18="","",1)</f>
        <v/>
      </c>
      <c r="NT16" s="1" t="str">
        <f>IF(NR18="","",1)</f>
        <v/>
      </c>
      <c r="NU16" s="1" t="str">
        <f>IF(NR18="","",1)</f>
        <v/>
      </c>
      <c r="NV16" s="1" t="str">
        <f>IF(NR18="","",1)</f>
        <v/>
      </c>
      <c r="NW16" s="1" t="str">
        <f>IF(NR18="","",1)</f>
        <v/>
      </c>
      <c r="NX16" s="1" t="str">
        <f>IF(NR18="","",1)</f>
        <v/>
      </c>
    </row>
    <row r="17" spans="1:388" s="1" customFormat="1" ht="18" customHeight="1" x14ac:dyDescent="0.25">
      <c r="A17" s="65"/>
      <c r="C17" s="83" t="s">
        <v>29</v>
      </c>
      <c r="D17" s="84" t="s">
        <v>30</v>
      </c>
      <c r="E17" s="83" t="s">
        <v>31</v>
      </c>
      <c r="F17" s="85" t="s">
        <v>32</v>
      </c>
      <c r="G17" s="85" t="s">
        <v>33</v>
      </c>
      <c r="H17" s="83" t="s">
        <v>34</v>
      </c>
      <c r="I17" s="67"/>
      <c r="J17" s="67"/>
      <c r="K17" s="82" t="str">
        <f>IF(K18="","","Semana # "&amp;WEEKNUM(K18)&amp;" - "&amp;TEXT(K18,Settings!$F$12))</f>
        <v>Semana # 2 - 04-01-21</v>
      </c>
      <c r="L17" s="82"/>
      <c r="M17" s="82"/>
      <c r="N17" s="82"/>
      <c r="O17" s="82"/>
      <c r="P17" s="82"/>
      <c r="Q17" s="82"/>
      <c r="R17" s="82" t="str">
        <f>IF(R18="","","Semana # "&amp;WEEKNUM(R18)&amp;" - "&amp;TEXT(R18,Settings!$F$12))</f>
        <v>Semana # 3 - 11-01-21</v>
      </c>
      <c r="S17" s="82"/>
      <c r="T17" s="82"/>
      <c r="U17" s="82"/>
      <c r="V17" s="82"/>
      <c r="W17" s="82"/>
      <c r="X17" s="82"/>
      <c r="Y17" s="82" t="str">
        <f>IF(Y18="","","Semana # "&amp;WEEKNUM(Y18)&amp;" - "&amp;TEXT(Y18,Settings!$F$12))</f>
        <v>Semana # 4 - 18-01-21</v>
      </c>
      <c r="Z17" s="82"/>
      <c r="AA17" s="82"/>
      <c r="AB17" s="82"/>
      <c r="AC17" s="82"/>
      <c r="AD17" s="82"/>
      <c r="AE17" s="82"/>
      <c r="AF17" s="82" t="str">
        <f>IF(AF18="","","Semana # "&amp;WEEKNUM(AF18)&amp;" - "&amp;TEXT(AF18,Settings!$F$12))</f>
        <v>Semana # 5 - 25-01-21</v>
      </c>
      <c r="AG17" s="82"/>
      <c r="AH17" s="82"/>
      <c r="AI17" s="82"/>
      <c r="AJ17" s="82"/>
      <c r="AK17" s="82"/>
      <c r="AL17" s="82"/>
      <c r="AM17" s="82" t="str">
        <f>IF(AM18="","","Semana # "&amp;WEEKNUM(AM18)&amp;" - "&amp;TEXT(AM18,Settings!$F$12))</f>
        <v>Semana # 6 - 01-02-21</v>
      </c>
      <c r="AN17" s="82"/>
      <c r="AO17" s="82"/>
      <c r="AP17" s="82"/>
      <c r="AQ17" s="82"/>
      <c r="AR17" s="82"/>
      <c r="AS17" s="82"/>
      <c r="AT17" s="82" t="str">
        <f>IF(AT18="","","Semana # "&amp;WEEKNUM(AT18)&amp;" - "&amp;TEXT(AT18,Settings!$F$12))</f>
        <v>Semana # 7 - 08-02-21</v>
      </c>
      <c r="AU17" s="82"/>
      <c r="AV17" s="82"/>
      <c r="AW17" s="82"/>
      <c r="AX17" s="82"/>
      <c r="AY17" s="82"/>
      <c r="AZ17" s="82"/>
      <c r="BA17" s="82" t="str">
        <f>IF(BA18="","","Semana # "&amp;WEEKNUM(BA18)&amp;" - "&amp;TEXT(BA18,Settings!$F$12))</f>
        <v>Semana # 8 - 15-02-21</v>
      </c>
      <c r="BB17" s="82"/>
      <c r="BC17" s="82"/>
      <c r="BD17" s="82"/>
      <c r="BE17" s="82"/>
      <c r="BF17" s="82"/>
      <c r="BG17" s="82"/>
      <c r="BH17" s="82" t="str">
        <f>IF(BH18="","","Semana # "&amp;WEEKNUM(BH18)&amp;" - "&amp;TEXT(BH18,Settings!$F$12))</f>
        <v>Semana # 9 - 22-02-21</v>
      </c>
      <c r="BI17" s="82"/>
      <c r="BJ17" s="82"/>
      <c r="BK17" s="82"/>
      <c r="BL17" s="82"/>
      <c r="BM17" s="82"/>
      <c r="BN17" s="82"/>
      <c r="BO17" s="82" t="str">
        <f>IF(BO18="","","Semana # "&amp;WEEKNUM(BO18)&amp;" - "&amp;TEXT(BO18,Settings!$F$12))</f>
        <v>Semana # 10 - 01-03-21</v>
      </c>
      <c r="BP17" s="82"/>
      <c r="BQ17" s="82"/>
      <c r="BR17" s="82"/>
      <c r="BS17" s="82"/>
      <c r="BT17" s="82"/>
      <c r="BU17" s="82"/>
      <c r="BV17" s="82" t="str">
        <f>IF(BV18="","","Semana # "&amp;WEEKNUM(BV18)&amp;" - "&amp;TEXT(BV18,Settings!$F$12))</f>
        <v>Semana # 11 - 08-03-21</v>
      </c>
      <c r="BW17" s="82"/>
      <c r="BX17" s="82"/>
      <c r="BY17" s="82"/>
      <c r="BZ17" s="82"/>
      <c r="CA17" s="82"/>
      <c r="CB17" s="82"/>
      <c r="CC17" s="82" t="str">
        <f>IF(CC18="","","Semana # "&amp;WEEKNUM(CC18)&amp;" - "&amp;TEXT(CC18,Settings!$F$12))</f>
        <v>Semana # 12 - 15-03-21</v>
      </c>
      <c r="CD17" s="82"/>
      <c r="CE17" s="82"/>
      <c r="CF17" s="82"/>
      <c r="CG17" s="82"/>
      <c r="CH17" s="82"/>
      <c r="CI17" s="82"/>
      <c r="CJ17" s="82" t="str">
        <f>IF(CJ18="","","Semana # "&amp;WEEKNUM(CJ18)&amp;" - "&amp;TEXT(CJ18,Settings!$F$12))</f>
        <v>Semana # 13 - 22-03-21</v>
      </c>
      <c r="CK17" s="82"/>
      <c r="CL17" s="82"/>
      <c r="CM17" s="82"/>
      <c r="CN17" s="82"/>
      <c r="CO17" s="82"/>
      <c r="CP17" s="82"/>
      <c r="CQ17" s="82" t="str">
        <f>IF(CQ18="","","Semana # "&amp;WEEKNUM(CQ18)&amp;" - "&amp;TEXT(CQ18,Settings!$F$12))</f>
        <v>Semana # 14 - 29-03-21</v>
      </c>
      <c r="CR17" s="82"/>
      <c r="CS17" s="82"/>
      <c r="CT17" s="82"/>
      <c r="CU17" s="82"/>
      <c r="CV17" s="82"/>
      <c r="CW17" s="82"/>
      <c r="CX17" s="82" t="str">
        <f>IF(CX18="","","Semana # "&amp;WEEKNUM(CX18)&amp;" - "&amp;TEXT(CX18,Settings!$F$12))</f>
        <v>Semana # 15 - 05-04-21</v>
      </c>
      <c r="CY17" s="82"/>
      <c r="CZ17" s="82"/>
      <c r="DA17" s="82"/>
      <c r="DB17" s="82"/>
      <c r="DC17" s="82"/>
      <c r="DD17" s="82"/>
      <c r="DE17" s="82" t="str">
        <f>IF(DE18="","","Semana # "&amp;WEEKNUM(DE18)&amp;" - "&amp;TEXT(DE18,Settings!$F$12))</f>
        <v>Semana # 16 - 12-04-21</v>
      </c>
      <c r="DF17" s="82"/>
      <c r="DG17" s="82"/>
      <c r="DH17" s="82"/>
      <c r="DI17" s="82"/>
      <c r="DJ17" s="82"/>
      <c r="DK17" s="82"/>
      <c r="DL17" s="82" t="str">
        <f>IF(DL18="","","Semana # "&amp;WEEKNUM(DL18)&amp;" - "&amp;TEXT(DL18,Settings!$F$12))</f>
        <v/>
      </c>
      <c r="DM17" s="82"/>
      <c r="DN17" s="82"/>
      <c r="DO17" s="82"/>
      <c r="DP17" s="82"/>
      <c r="DQ17" s="82"/>
      <c r="DR17" s="82"/>
      <c r="DS17" s="82" t="str">
        <f>IF(DS18="","","Semana # "&amp;WEEKNUM(DS18)&amp;" - "&amp;TEXT(DS18,Settings!$F$12))</f>
        <v/>
      </c>
      <c r="DT17" s="82"/>
      <c r="DU17" s="82"/>
      <c r="DV17" s="82"/>
      <c r="DW17" s="82"/>
      <c r="DX17" s="82"/>
      <c r="DY17" s="82"/>
      <c r="DZ17" s="82" t="str">
        <f>IF(DZ18="","","Semana # "&amp;WEEKNUM(DZ18)&amp;" - "&amp;TEXT(DZ18,Settings!$F$12))</f>
        <v/>
      </c>
      <c r="EA17" s="82"/>
      <c r="EB17" s="82"/>
      <c r="EC17" s="82"/>
      <c r="ED17" s="82"/>
      <c r="EE17" s="82"/>
      <c r="EF17" s="82"/>
      <c r="EG17" s="82" t="str">
        <f>IF(EG18="","","Semana # "&amp;WEEKNUM(EG18)&amp;" - "&amp;TEXT(EG18,Settings!$F$12))</f>
        <v/>
      </c>
      <c r="EH17" s="82"/>
      <c r="EI17" s="82"/>
      <c r="EJ17" s="82"/>
      <c r="EK17" s="82"/>
      <c r="EL17" s="82"/>
      <c r="EM17" s="82"/>
      <c r="EN17" s="82" t="str">
        <f>IF(EN18="","","Semana # "&amp;WEEKNUM(EN18)&amp;" - "&amp;TEXT(EN18,Settings!$F$12))</f>
        <v/>
      </c>
      <c r="EO17" s="82"/>
      <c r="EP17" s="82"/>
      <c r="EQ17" s="82"/>
      <c r="ER17" s="82"/>
      <c r="ES17" s="82"/>
      <c r="ET17" s="82"/>
      <c r="EU17" s="82" t="str">
        <f>IF(EU18="","","Semana # "&amp;WEEKNUM(EU18)&amp;" - "&amp;TEXT(EU18,Settings!$F$12))</f>
        <v/>
      </c>
      <c r="EV17" s="82"/>
      <c r="EW17" s="82"/>
      <c r="EX17" s="82"/>
      <c r="EY17" s="82"/>
      <c r="EZ17" s="82"/>
      <c r="FA17" s="82"/>
      <c r="FB17" s="82" t="str">
        <f>IF(FB18="","","Semana # "&amp;WEEKNUM(FB18)&amp;" - "&amp;TEXT(FB18,Settings!$F$12))</f>
        <v/>
      </c>
      <c r="FC17" s="82"/>
      <c r="FD17" s="82"/>
      <c r="FE17" s="82"/>
      <c r="FF17" s="82"/>
      <c r="FG17" s="82"/>
      <c r="FH17" s="82"/>
      <c r="FI17" s="82" t="str">
        <f>IF(FI18="","","Semana # "&amp;WEEKNUM(FI18)&amp;" - "&amp;TEXT(FI18,Settings!$F$12))</f>
        <v/>
      </c>
      <c r="FJ17" s="82"/>
      <c r="FK17" s="82"/>
      <c r="FL17" s="82"/>
      <c r="FM17" s="82"/>
      <c r="FN17" s="82"/>
      <c r="FO17" s="82"/>
      <c r="FP17" s="82" t="str">
        <f>IF(FP18="","","Semana # "&amp;WEEKNUM(FP18)&amp;" - "&amp;TEXT(FP18,Settings!$F$12))</f>
        <v/>
      </c>
      <c r="FQ17" s="82"/>
      <c r="FR17" s="82"/>
      <c r="FS17" s="82"/>
      <c r="FT17" s="82"/>
      <c r="FU17" s="82"/>
      <c r="FV17" s="82"/>
      <c r="FW17" s="82" t="str">
        <f>IF(FW18="","","Semana # "&amp;WEEKNUM(FW18)&amp;" - "&amp;TEXT(FW18,Settings!$F$12))</f>
        <v/>
      </c>
      <c r="FX17" s="82"/>
      <c r="FY17" s="82"/>
      <c r="FZ17" s="82"/>
      <c r="GA17" s="82"/>
      <c r="GB17" s="82"/>
      <c r="GC17" s="82"/>
      <c r="GD17" s="82" t="str">
        <f>IF(GD18="","","Semana # "&amp;WEEKNUM(GD18)&amp;" - "&amp;TEXT(GD18,Settings!$F$12))</f>
        <v/>
      </c>
      <c r="GE17" s="82"/>
      <c r="GF17" s="82"/>
      <c r="GG17" s="82"/>
      <c r="GH17" s="82"/>
      <c r="GI17" s="82"/>
      <c r="GJ17" s="82"/>
      <c r="GK17" s="82" t="str">
        <f>IF(GK18="","","Semana # "&amp;WEEKNUM(GK18)&amp;" - "&amp;TEXT(GK18,Settings!$F$12))</f>
        <v/>
      </c>
      <c r="GL17" s="82"/>
      <c r="GM17" s="82"/>
      <c r="GN17" s="82"/>
      <c r="GO17" s="82"/>
      <c r="GP17" s="82"/>
      <c r="GQ17" s="82"/>
      <c r="GR17" s="82" t="str">
        <f>IF(GR18="","","Semana # "&amp;WEEKNUM(GR18)&amp;" - "&amp;TEXT(GR18,Settings!$F$12))</f>
        <v/>
      </c>
      <c r="GS17" s="82"/>
      <c r="GT17" s="82"/>
      <c r="GU17" s="82"/>
      <c r="GV17" s="82"/>
      <c r="GW17" s="82"/>
      <c r="GX17" s="82"/>
      <c r="GY17" s="82" t="str">
        <f>IF(GY18="","","Semana # "&amp;WEEKNUM(GY18)&amp;" - "&amp;TEXT(GY18,Settings!$F$12))</f>
        <v/>
      </c>
      <c r="GZ17" s="82"/>
      <c r="HA17" s="82"/>
      <c r="HB17" s="82"/>
      <c r="HC17" s="82"/>
      <c r="HD17" s="82"/>
      <c r="HE17" s="82"/>
      <c r="HF17" s="82" t="str">
        <f>IF(HF18="","","Semana # "&amp;WEEKNUM(HF18)&amp;" - "&amp;TEXT(HF18,Settings!$F$12))</f>
        <v/>
      </c>
      <c r="HG17" s="82"/>
      <c r="HH17" s="82"/>
      <c r="HI17" s="82"/>
      <c r="HJ17" s="82"/>
      <c r="HK17" s="82"/>
      <c r="HL17" s="82"/>
      <c r="HM17" s="82" t="str">
        <f>IF(HM18="","","Semana # "&amp;WEEKNUM(HM18)&amp;" - "&amp;TEXT(HM18,Settings!$F$12))</f>
        <v/>
      </c>
      <c r="HN17" s="82"/>
      <c r="HO17" s="82"/>
      <c r="HP17" s="82"/>
      <c r="HQ17" s="82"/>
      <c r="HR17" s="82"/>
      <c r="HS17" s="82"/>
      <c r="HT17" s="82" t="str">
        <f>IF(HT18="","","Semana # "&amp;WEEKNUM(HT18)&amp;" - "&amp;TEXT(HT18,Settings!$F$12))</f>
        <v/>
      </c>
      <c r="HU17" s="82"/>
      <c r="HV17" s="82"/>
      <c r="HW17" s="82"/>
      <c r="HX17" s="82"/>
      <c r="HY17" s="82"/>
      <c r="HZ17" s="82"/>
      <c r="IA17" s="82" t="str">
        <f>IF(IA18="","","Semana # "&amp;WEEKNUM(IA18)&amp;" - "&amp;TEXT(IA18,Settings!$F$12))</f>
        <v/>
      </c>
      <c r="IB17" s="82"/>
      <c r="IC17" s="82"/>
      <c r="ID17" s="82"/>
      <c r="IE17" s="82"/>
      <c r="IF17" s="82"/>
      <c r="IG17" s="82"/>
      <c r="IH17" s="82" t="str">
        <f>IF(IH18="","","Semana # "&amp;WEEKNUM(IH18)&amp;" - "&amp;TEXT(IH18,Settings!$F$12))</f>
        <v/>
      </c>
      <c r="II17" s="82"/>
      <c r="IJ17" s="82"/>
      <c r="IK17" s="82"/>
      <c r="IL17" s="82"/>
      <c r="IM17" s="82"/>
      <c r="IN17" s="82"/>
      <c r="IO17" s="82" t="str">
        <f>IF(IO18="","","Semana # "&amp;WEEKNUM(IO18)&amp;" - "&amp;TEXT(IO18,Settings!$F$12))</f>
        <v/>
      </c>
      <c r="IP17" s="82"/>
      <c r="IQ17" s="82"/>
      <c r="IR17" s="82"/>
      <c r="IS17" s="82"/>
      <c r="IT17" s="82"/>
      <c r="IU17" s="82"/>
      <c r="IV17" s="82" t="str">
        <f>IF(IV18="","","Semana # "&amp;WEEKNUM(IV18)&amp;" - "&amp;TEXT(IV18,Settings!$F$12))</f>
        <v/>
      </c>
      <c r="IW17" s="82"/>
      <c r="IX17" s="82"/>
      <c r="IY17" s="82"/>
      <c r="IZ17" s="82"/>
      <c r="JA17" s="82"/>
      <c r="JB17" s="82"/>
      <c r="JC17" s="82" t="str">
        <f>IF(JC18="","","Semana # "&amp;WEEKNUM(JC18)&amp;" - "&amp;TEXT(JC18,Settings!$F$12))</f>
        <v/>
      </c>
      <c r="JD17" s="82"/>
      <c r="JE17" s="82"/>
      <c r="JF17" s="82"/>
      <c r="JG17" s="82"/>
      <c r="JH17" s="82"/>
      <c r="JI17" s="82"/>
      <c r="JJ17" s="82" t="str">
        <f>IF(JJ18="","","Semana # "&amp;WEEKNUM(JJ18)&amp;" - "&amp;TEXT(JJ18,Settings!$F$12))</f>
        <v/>
      </c>
      <c r="JK17" s="82"/>
      <c r="JL17" s="82"/>
      <c r="JM17" s="82"/>
      <c r="JN17" s="82"/>
      <c r="JO17" s="82"/>
      <c r="JP17" s="82"/>
      <c r="JQ17" s="82" t="str">
        <f>IF(JQ18="","","Semana # "&amp;WEEKNUM(JQ18)&amp;" - "&amp;TEXT(JQ18,Settings!$F$12))</f>
        <v/>
      </c>
      <c r="JR17" s="82"/>
      <c r="JS17" s="82"/>
      <c r="JT17" s="82"/>
      <c r="JU17" s="82"/>
      <c r="JV17" s="82"/>
      <c r="JW17" s="82"/>
      <c r="JX17" s="82" t="str">
        <f>IF(JX18="","","Semana # "&amp;WEEKNUM(JX18)&amp;" - "&amp;TEXT(JX18,Settings!$F$12))</f>
        <v/>
      </c>
      <c r="JY17" s="82"/>
      <c r="JZ17" s="82"/>
      <c r="KA17" s="82"/>
      <c r="KB17" s="82"/>
      <c r="KC17" s="82"/>
      <c r="KD17" s="82"/>
      <c r="KE17" s="82" t="str">
        <f>IF(KE18="","","Semana # "&amp;WEEKNUM(KE18)&amp;" - "&amp;TEXT(KE18,Settings!$F$12))</f>
        <v/>
      </c>
      <c r="KF17" s="82"/>
      <c r="KG17" s="82"/>
      <c r="KH17" s="82"/>
      <c r="KI17" s="82"/>
      <c r="KJ17" s="82"/>
      <c r="KK17" s="82"/>
      <c r="KL17" s="82" t="str">
        <f>IF(KL18="","","Semana # "&amp;WEEKNUM(KL18)&amp;" - "&amp;TEXT(KL18,Settings!$F$12))</f>
        <v/>
      </c>
      <c r="KM17" s="82"/>
      <c r="KN17" s="82"/>
      <c r="KO17" s="82"/>
      <c r="KP17" s="82"/>
      <c r="KQ17" s="82"/>
      <c r="KR17" s="82"/>
      <c r="KS17" s="82" t="str">
        <f>IF(KS18="","","Semana # "&amp;WEEKNUM(KS18)&amp;" - "&amp;TEXT(KS18,Settings!$F$12))</f>
        <v/>
      </c>
      <c r="KT17" s="82"/>
      <c r="KU17" s="82"/>
      <c r="KV17" s="82"/>
      <c r="KW17" s="82"/>
      <c r="KX17" s="82"/>
      <c r="KY17" s="82"/>
      <c r="KZ17" s="82" t="str">
        <f>IF(KZ18="","","Semana # "&amp;WEEKNUM(KZ18)&amp;" - "&amp;TEXT(KZ18,Settings!$F$12))</f>
        <v/>
      </c>
      <c r="LA17" s="82"/>
      <c r="LB17" s="82"/>
      <c r="LC17" s="82"/>
      <c r="LD17" s="82"/>
      <c r="LE17" s="82"/>
      <c r="LF17" s="82"/>
      <c r="LG17" s="82" t="str">
        <f>IF(LG18="","","Semana # "&amp;WEEKNUM(LG18)&amp;" - "&amp;TEXT(LG18,Settings!$F$12))</f>
        <v/>
      </c>
      <c r="LH17" s="82"/>
      <c r="LI17" s="82"/>
      <c r="LJ17" s="82"/>
      <c r="LK17" s="82"/>
      <c r="LL17" s="82"/>
      <c r="LM17" s="82"/>
      <c r="LN17" s="82" t="str">
        <f>IF(LN18="","","Semana # "&amp;WEEKNUM(LN18)&amp;" - "&amp;TEXT(LN18,Settings!$F$12))</f>
        <v/>
      </c>
      <c r="LO17" s="82"/>
      <c r="LP17" s="82"/>
      <c r="LQ17" s="82"/>
      <c r="LR17" s="82"/>
      <c r="LS17" s="82"/>
      <c r="LT17" s="82"/>
      <c r="LU17" s="82" t="str">
        <f>IF(LU18="","","Semana # "&amp;WEEKNUM(LU18)&amp;" - "&amp;TEXT(LU18,Settings!$F$12))</f>
        <v/>
      </c>
      <c r="LV17" s="82"/>
      <c r="LW17" s="82"/>
      <c r="LX17" s="82"/>
      <c r="LY17" s="82"/>
      <c r="LZ17" s="82"/>
      <c r="MA17" s="82"/>
      <c r="MB17" s="82" t="str">
        <f>IF(MB18="","","Semana # "&amp;WEEKNUM(MB18)&amp;" - "&amp;TEXT(MB18,Settings!$F$12))</f>
        <v/>
      </c>
      <c r="MC17" s="82"/>
      <c r="MD17" s="82"/>
      <c r="ME17" s="82"/>
      <c r="MF17" s="82"/>
      <c r="MG17" s="82"/>
      <c r="MH17" s="82"/>
      <c r="MI17" s="82" t="str">
        <f>IF(MI18="","","Semana # "&amp;WEEKNUM(MI18)&amp;" - "&amp;TEXT(MI18,Settings!$F$12))</f>
        <v/>
      </c>
      <c r="MJ17" s="82"/>
      <c r="MK17" s="82"/>
      <c r="ML17" s="82"/>
      <c r="MM17" s="82"/>
      <c r="MN17" s="82"/>
      <c r="MO17" s="82"/>
      <c r="MP17" s="82" t="str">
        <f>IF(MP18="","","Semana # "&amp;WEEKNUM(MP18)&amp;" - "&amp;TEXT(MP18,Settings!$F$12))</f>
        <v/>
      </c>
      <c r="MQ17" s="82"/>
      <c r="MR17" s="82"/>
      <c r="MS17" s="82"/>
      <c r="MT17" s="82"/>
      <c r="MU17" s="82"/>
      <c r="MV17" s="82"/>
      <c r="MW17" s="82" t="str">
        <f>IF(MW18="","","Semana # "&amp;WEEKNUM(MW18)&amp;" - "&amp;TEXT(MW18,Settings!$F$12))</f>
        <v/>
      </c>
      <c r="MX17" s="82"/>
      <c r="MY17" s="82"/>
      <c r="MZ17" s="82"/>
      <c r="NA17" s="82"/>
      <c r="NB17" s="82"/>
      <c r="NC17" s="82"/>
      <c r="ND17" s="82" t="str">
        <f>IF(ND18="","","Semana # "&amp;WEEKNUM(ND18)&amp;" - "&amp;TEXT(ND18,Settings!$F$12))</f>
        <v/>
      </c>
      <c r="NE17" s="82"/>
      <c r="NF17" s="82"/>
      <c r="NG17" s="82"/>
      <c r="NH17" s="82"/>
      <c r="NI17" s="82"/>
      <c r="NJ17" s="82"/>
      <c r="NK17" s="82" t="str">
        <f>IF(NK18="","","Semana # "&amp;WEEKNUM(NK18)&amp;" - "&amp;TEXT(NK18,Settings!$F$12))</f>
        <v/>
      </c>
      <c r="NL17" s="82"/>
      <c r="NM17" s="82"/>
      <c r="NN17" s="82"/>
      <c r="NO17" s="82"/>
      <c r="NP17" s="82"/>
      <c r="NQ17" s="82"/>
      <c r="NR17" s="82" t="str">
        <f>IF(NR18="","","Semana # "&amp;WEEKNUM(NR18)&amp;" - "&amp;TEXT(NR18,Settings!$F$12))</f>
        <v/>
      </c>
      <c r="NS17" s="82"/>
      <c r="NT17" s="82"/>
      <c r="NU17" s="82"/>
      <c r="NV17" s="82"/>
      <c r="NW17" s="82"/>
      <c r="NX17" s="82"/>
    </row>
    <row r="18" spans="1:388" s="1" customFormat="1" ht="15.6" hidden="1" customHeight="1" x14ac:dyDescent="0.25">
      <c r="A18" s="65"/>
      <c r="C18" s="83"/>
      <c r="D18" s="84"/>
      <c r="E18" s="83"/>
      <c r="F18" s="85"/>
      <c r="G18" s="85"/>
      <c r="H18" s="83"/>
      <c r="I18" s="67"/>
      <c r="J18" s="67"/>
      <c r="K18" s="61">
        <f>MIN(Gantt.Chart!$F$20:$F$34)-WEEKDAY(MIN(Gantt.Chart!$F$20:$F$34),3)</f>
        <v>44200</v>
      </c>
      <c r="L18" s="61">
        <f>IF(K18="","",IF(MAX(Gantt.Chart!$G$17:$G$34)&lt;K18+1,"",K18+1))</f>
        <v>44201</v>
      </c>
      <c r="M18" s="61">
        <f t="shared" ref="M18:BX18" si="0">IF(L18="","",IF(MAX($G$17:$G$1007)&lt;L18+1,"",L18+1))</f>
        <v>44202</v>
      </c>
      <c r="N18" s="61">
        <f t="shared" si="0"/>
        <v>44203</v>
      </c>
      <c r="O18" s="61">
        <f t="shared" si="0"/>
        <v>44204</v>
      </c>
      <c r="P18" s="61">
        <f t="shared" si="0"/>
        <v>44205</v>
      </c>
      <c r="Q18" s="61">
        <f t="shared" si="0"/>
        <v>44206</v>
      </c>
      <c r="R18" s="61">
        <f t="shared" si="0"/>
        <v>44207</v>
      </c>
      <c r="S18" s="61">
        <f t="shared" si="0"/>
        <v>44208</v>
      </c>
      <c r="T18" s="61">
        <f t="shared" si="0"/>
        <v>44209</v>
      </c>
      <c r="U18" s="61">
        <f t="shared" si="0"/>
        <v>44210</v>
      </c>
      <c r="V18" s="61">
        <f t="shared" si="0"/>
        <v>44211</v>
      </c>
      <c r="W18" s="61">
        <f t="shared" si="0"/>
        <v>44212</v>
      </c>
      <c r="X18" s="61">
        <f t="shared" si="0"/>
        <v>44213</v>
      </c>
      <c r="Y18" s="61">
        <f t="shared" si="0"/>
        <v>44214</v>
      </c>
      <c r="Z18" s="61">
        <f t="shared" si="0"/>
        <v>44215</v>
      </c>
      <c r="AA18" s="61">
        <f t="shared" si="0"/>
        <v>44216</v>
      </c>
      <c r="AB18" s="61">
        <f t="shared" si="0"/>
        <v>44217</v>
      </c>
      <c r="AC18" s="61">
        <f t="shared" si="0"/>
        <v>44218</v>
      </c>
      <c r="AD18" s="61">
        <f t="shared" si="0"/>
        <v>44219</v>
      </c>
      <c r="AE18" s="61">
        <f t="shared" si="0"/>
        <v>44220</v>
      </c>
      <c r="AF18" s="61">
        <f t="shared" si="0"/>
        <v>44221</v>
      </c>
      <c r="AG18" s="61">
        <f t="shared" si="0"/>
        <v>44222</v>
      </c>
      <c r="AH18" s="61">
        <f t="shared" si="0"/>
        <v>44223</v>
      </c>
      <c r="AI18" s="61">
        <f t="shared" si="0"/>
        <v>44224</v>
      </c>
      <c r="AJ18" s="61">
        <f t="shared" si="0"/>
        <v>44225</v>
      </c>
      <c r="AK18" s="61">
        <f t="shared" si="0"/>
        <v>44226</v>
      </c>
      <c r="AL18" s="61">
        <f t="shared" si="0"/>
        <v>44227</v>
      </c>
      <c r="AM18" s="61">
        <f t="shared" si="0"/>
        <v>44228</v>
      </c>
      <c r="AN18" s="61">
        <f t="shared" si="0"/>
        <v>44229</v>
      </c>
      <c r="AO18" s="61">
        <f t="shared" si="0"/>
        <v>44230</v>
      </c>
      <c r="AP18" s="61">
        <f t="shared" si="0"/>
        <v>44231</v>
      </c>
      <c r="AQ18" s="61">
        <f t="shared" si="0"/>
        <v>44232</v>
      </c>
      <c r="AR18" s="61">
        <f t="shared" si="0"/>
        <v>44233</v>
      </c>
      <c r="AS18" s="61">
        <f t="shared" si="0"/>
        <v>44234</v>
      </c>
      <c r="AT18" s="61">
        <f t="shared" si="0"/>
        <v>44235</v>
      </c>
      <c r="AU18" s="61">
        <f t="shared" si="0"/>
        <v>44236</v>
      </c>
      <c r="AV18" s="61">
        <f t="shared" si="0"/>
        <v>44237</v>
      </c>
      <c r="AW18" s="61">
        <f t="shared" si="0"/>
        <v>44238</v>
      </c>
      <c r="AX18" s="61">
        <f t="shared" si="0"/>
        <v>44239</v>
      </c>
      <c r="AY18" s="61">
        <f t="shared" si="0"/>
        <v>44240</v>
      </c>
      <c r="AZ18" s="61">
        <f t="shared" si="0"/>
        <v>44241</v>
      </c>
      <c r="BA18" s="61">
        <f t="shared" si="0"/>
        <v>44242</v>
      </c>
      <c r="BB18" s="61">
        <f t="shared" si="0"/>
        <v>44243</v>
      </c>
      <c r="BC18" s="61">
        <f t="shared" si="0"/>
        <v>44244</v>
      </c>
      <c r="BD18" s="61">
        <f t="shared" si="0"/>
        <v>44245</v>
      </c>
      <c r="BE18" s="61">
        <f t="shared" si="0"/>
        <v>44246</v>
      </c>
      <c r="BF18" s="61">
        <f t="shared" si="0"/>
        <v>44247</v>
      </c>
      <c r="BG18" s="61">
        <f t="shared" si="0"/>
        <v>44248</v>
      </c>
      <c r="BH18" s="61">
        <f t="shared" si="0"/>
        <v>44249</v>
      </c>
      <c r="BI18" s="61">
        <f t="shared" si="0"/>
        <v>44250</v>
      </c>
      <c r="BJ18" s="61">
        <f t="shared" si="0"/>
        <v>44251</v>
      </c>
      <c r="BK18" s="61">
        <f t="shared" si="0"/>
        <v>44252</v>
      </c>
      <c r="BL18" s="61">
        <f t="shared" si="0"/>
        <v>44253</v>
      </c>
      <c r="BM18" s="61">
        <f t="shared" si="0"/>
        <v>44254</v>
      </c>
      <c r="BN18" s="61">
        <f t="shared" si="0"/>
        <v>44255</v>
      </c>
      <c r="BO18" s="61">
        <f t="shared" si="0"/>
        <v>44256</v>
      </c>
      <c r="BP18" s="61">
        <f t="shared" si="0"/>
        <v>44257</v>
      </c>
      <c r="BQ18" s="61">
        <f t="shared" si="0"/>
        <v>44258</v>
      </c>
      <c r="BR18" s="61">
        <f t="shared" si="0"/>
        <v>44259</v>
      </c>
      <c r="BS18" s="61">
        <f t="shared" si="0"/>
        <v>44260</v>
      </c>
      <c r="BT18" s="61">
        <f t="shared" si="0"/>
        <v>44261</v>
      </c>
      <c r="BU18" s="61">
        <f t="shared" si="0"/>
        <v>44262</v>
      </c>
      <c r="BV18" s="61">
        <f t="shared" si="0"/>
        <v>44263</v>
      </c>
      <c r="BW18" s="61">
        <f t="shared" si="0"/>
        <v>44264</v>
      </c>
      <c r="BX18" s="61">
        <f t="shared" si="0"/>
        <v>44265</v>
      </c>
      <c r="BY18" s="61">
        <f t="shared" ref="BY18:EJ18" si="1">IF(BX18="","",IF(MAX($G$17:$G$1007)&lt;BX18+1,"",BX18+1))</f>
        <v>44266</v>
      </c>
      <c r="BZ18" s="61">
        <f t="shared" si="1"/>
        <v>44267</v>
      </c>
      <c r="CA18" s="61">
        <f t="shared" si="1"/>
        <v>44268</v>
      </c>
      <c r="CB18" s="61">
        <f t="shared" si="1"/>
        <v>44269</v>
      </c>
      <c r="CC18" s="61">
        <f t="shared" si="1"/>
        <v>44270</v>
      </c>
      <c r="CD18" s="61">
        <f t="shared" si="1"/>
        <v>44271</v>
      </c>
      <c r="CE18" s="61">
        <f t="shared" si="1"/>
        <v>44272</v>
      </c>
      <c r="CF18" s="61">
        <f t="shared" si="1"/>
        <v>44273</v>
      </c>
      <c r="CG18" s="61">
        <f t="shared" si="1"/>
        <v>44274</v>
      </c>
      <c r="CH18" s="61">
        <f t="shared" si="1"/>
        <v>44275</v>
      </c>
      <c r="CI18" s="61">
        <f t="shared" si="1"/>
        <v>44276</v>
      </c>
      <c r="CJ18" s="61">
        <f t="shared" si="1"/>
        <v>44277</v>
      </c>
      <c r="CK18" s="61">
        <f t="shared" si="1"/>
        <v>44278</v>
      </c>
      <c r="CL18" s="61">
        <f t="shared" si="1"/>
        <v>44279</v>
      </c>
      <c r="CM18" s="61">
        <f t="shared" si="1"/>
        <v>44280</v>
      </c>
      <c r="CN18" s="61">
        <f t="shared" si="1"/>
        <v>44281</v>
      </c>
      <c r="CO18" s="61">
        <f t="shared" si="1"/>
        <v>44282</v>
      </c>
      <c r="CP18" s="61">
        <f t="shared" si="1"/>
        <v>44283</v>
      </c>
      <c r="CQ18" s="61">
        <f t="shared" si="1"/>
        <v>44284</v>
      </c>
      <c r="CR18" s="61">
        <f t="shared" si="1"/>
        <v>44285</v>
      </c>
      <c r="CS18" s="61">
        <f t="shared" si="1"/>
        <v>44286</v>
      </c>
      <c r="CT18" s="61">
        <f t="shared" si="1"/>
        <v>44287</v>
      </c>
      <c r="CU18" s="61">
        <f t="shared" si="1"/>
        <v>44288</v>
      </c>
      <c r="CV18" s="61">
        <f t="shared" si="1"/>
        <v>44289</v>
      </c>
      <c r="CW18" s="61">
        <f t="shared" si="1"/>
        <v>44290</v>
      </c>
      <c r="CX18" s="61">
        <f t="shared" si="1"/>
        <v>44291</v>
      </c>
      <c r="CY18" s="61">
        <f t="shared" si="1"/>
        <v>44292</v>
      </c>
      <c r="CZ18" s="61">
        <f t="shared" si="1"/>
        <v>44293</v>
      </c>
      <c r="DA18" s="61">
        <f t="shared" si="1"/>
        <v>44294</v>
      </c>
      <c r="DB18" s="61">
        <f t="shared" si="1"/>
        <v>44295</v>
      </c>
      <c r="DC18" s="61">
        <f t="shared" si="1"/>
        <v>44296</v>
      </c>
      <c r="DD18" s="61">
        <f t="shared" si="1"/>
        <v>44297</v>
      </c>
      <c r="DE18" s="61">
        <f t="shared" si="1"/>
        <v>44298</v>
      </c>
      <c r="DF18" s="61">
        <f t="shared" si="1"/>
        <v>44299</v>
      </c>
      <c r="DG18" s="61" t="str">
        <f t="shared" si="1"/>
        <v/>
      </c>
      <c r="DH18" s="61" t="str">
        <f t="shared" si="1"/>
        <v/>
      </c>
      <c r="DI18" s="61" t="str">
        <f t="shared" si="1"/>
        <v/>
      </c>
      <c r="DJ18" s="61" t="str">
        <f t="shared" si="1"/>
        <v/>
      </c>
      <c r="DK18" s="61" t="str">
        <f t="shared" si="1"/>
        <v/>
      </c>
      <c r="DL18" s="61" t="str">
        <f t="shared" si="1"/>
        <v/>
      </c>
      <c r="DM18" s="61" t="str">
        <f t="shared" si="1"/>
        <v/>
      </c>
      <c r="DN18" s="61" t="str">
        <f t="shared" si="1"/>
        <v/>
      </c>
      <c r="DO18" s="61" t="str">
        <f t="shared" si="1"/>
        <v/>
      </c>
      <c r="DP18" s="61" t="str">
        <f t="shared" si="1"/>
        <v/>
      </c>
      <c r="DQ18" s="61" t="str">
        <f t="shared" si="1"/>
        <v/>
      </c>
      <c r="DR18" s="61" t="str">
        <f t="shared" si="1"/>
        <v/>
      </c>
      <c r="DS18" s="61" t="str">
        <f t="shared" si="1"/>
        <v/>
      </c>
      <c r="DT18" s="61" t="str">
        <f t="shared" si="1"/>
        <v/>
      </c>
      <c r="DU18" s="61" t="str">
        <f t="shared" si="1"/>
        <v/>
      </c>
      <c r="DV18" s="61" t="str">
        <f t="shared" si="1"/>
        <v/>
      </c>
      <c r="DW18" s="61" t="str">
        <f t="shared" si="1"/>
        <v/>
      </c>
      <c r="DX18" s="61" t="str">
        <f t="shared" si="1"/>
        <v/>
      </c>
      <c r="DY18" s="61" t="str">
        <f t="shared" si="1"/>
        <v/>
      </c>
      <c r="DZ18" s="61" t="str">
        <f t="shared" si="1"/>
        <v/>
      </c>
      <c r="EA18" s="61" t="str">
        <f t="shared" si="1"/>
        <v/>
      </c>
      <c r="EB18" s="61" t="str">
        <f t="shared" si="1"/>
        <v/>
      </c>
      <c r="EC18" s="61" t="str">
        <f t="shared" si="1"/>
        <v/>
      </c>
      <c r="ED18" s="61" t="str">
        <f t="shared" si="1"/>
        <v/>
      </c>
      <c r="EE18" s="61" t="str">
        <f t="shared" si="1"/>
        <v/>
      </c>
      <c r="EF18" s="61" t="str">
        <f t="shared" si="1"/>
        <v/>
      </c>
      <c r="EG18" s="61" t="str">
        <f t="shared" si="1"/>
        <v/>
      </c>
      <c r="EH18" s="61" t="str">
        <f t="shared" si="1"/>
        <v/>
      </c>
      <c r="EI18" s="61" t="str">
        <f t="shared" si="1"/>
        <v/>
      </c>
      <c r="EJ18" s="61" t="str">
        <f t="shared" si="1"/>
        <v/>
      </c>
      <c r="EK18" s="61" t="str">
        <f t="shared" ref="EK18:GV18" si="2">IF(EJ18="","",IF(MAX($G$17:$G$1007)&lt;EJ18+1,"",EJ18+1))</f>
        <v/>
      </c>
      <c r="EL18" s="61" t="str">
        <f t="shared" si="2"/>
        <v/>
      </c>
      <c r="EM18" s="61" t="str">
        <f t="shared" si="2"/>
        <v/>
      </c>
      <c r="EN18" s="61" t="str">
        <f t="shared" si="2"/>
        <v/>
      </c>
      <c r="EO18" s="61" t="str">
        <f t="shared" si="2"/>
        <v/>
      </c>
      <c r="EP18" s="61" t="str">
        <f t="shared" si="2"/>
        <v/>
      </c>
      <c r="EQ18" s="61" t="str">
        <f t="shared" si="2"/>
        <v/>
      </c>
      <c r="ER18" s="61" t="str">
        <f t="shared" si="2"/>
        <v/>
      </c>
      <c r="ES18" s="61" t="str">
        <f t="shared" si="2"/>
        <v/>
      </c>
      <c r="ET18" s="61" t="str">
        <f t="shared" si="2"/>
        <v/>
      </c>
      <c r="EU18" s="61" t="str">
        <f t="shared" si="2"/>
        <v/>
      </c>
      <c r="EV18" s="61" t="str">
        <f t="shared" si="2"/>
        <v/>
      </c>
      <c r="EW18" s="61" t="str">
        <f t="shared" si="2"/>
        <v/>
      </c>
      <c r="EX18" s="61" t="str">
        <f t="shared" si="2"/>
        <v/>
      </c>
      <c r="EY18" s="61" t="str">
        <f t="shared" si="2"/>
        <v/>
      </c>
      <c r="EZ18" s="61" t="str">
        <f t="shared" si="2"/>
        <v/>
      </c>
      <c r="FA18" s="61" t="str">
        <f t="shared" si="2"/>
        <v/>
      </c>
      <c r="FB18" s="61" t="str">
        <f t="shared" si="2"/>
        <v/>
      </c>
      <c r="FC18" s="61" t="str">
        <f t="shared" si="2"/>
        <v/>
      </c>
      <c r="FD18" s="61" t="str">
        <f t="shared" si="2"/>
        <v/>
      </c>
      <c r="FE18" s="61" t="str">
        <f t="shared" si="2"/>
        <v/>
      </c>
      <c r="FF18" s="61" t="str">
        <f t="shared" si="2"/>
        <v/>
      </c>
      <c r="FG18" s="61" t="str">
        <f t="shared" si="2"/>
        <v/>
      </c>
      <c r="FH18" s="61" t="str">
        <f t="shared" si="2"/>
        <v/>
      </c>
      <c r="FI18" s="61" t="str">
        <f t="shared" si="2"/>
        <v/>
      </c>
      <c r="FJ18" s="61" t="str">
        <f t="shared" si="2"/>
        <v/>
      </c>
      <c r="FK18" s="61" t="str">
        <f t="shared" si="2"/>
        <v/>
      </c>
      <c r="FL18" s="61" t="str">
        <f t="shared" si="2"/>
        <v/>
      </c>
      <c r="FM18" s="61" t="str">
        <f t="shared" si="2"/>
        <v/>
      </c>
      <c r="FN18" s="61" t="str">
        <f t="shared" si="2"/>
        <v/>
      </c>
      <c r="FO18" s="61" t="str">
        <f t="shared" si="2"/>
        <v/>
      </c>
      <c r="FP18" s="61" t="str">
        <f t="shared" si="2"/>
        <v/>
      </c>
      <c r="FQ18" s="61" t="str">
        <f t="shared" si="2"/>
        <v/>
      </c>
      <c r="FR18" s="61" t="str">
        <f t="shared" si="2"/>
        <v/>
      </c>
      <c r="FS18" s="61" t="str">
        <f t="shared" si="2"/>
        <v/>
      </c>
      <c r="FT18" s="61" t="str">
        <f t="shared" si="2"/>
        <v/>
      </c>
      <c r="FU18" s="61" t="str">
        <f t="shared" si="2"/>
        <v/>
      </c>
      <c r="FV18" s="61" t="str">
        <f t="shared" si="2"/>
        <v/>
      </c>
      <c r="FW18" s="61" t="str">
        <f t="shared" si="2"/>
        <v/>
      </c>
      <c r="FX18" s="61" t="str">
        <f t="shared" si="2"/>
        <v/>
      </c>
      <c r="FY18" s="61" t="str">
        <f t="shared" si="2"/>
        <v/>
      </c>
      <c r="FZ18" s="61" t="str">
        <f t="shared" si="2"/>
        <v/>
      </c>
      <c r="GA18" s="61" t="str">
        <f t="shared" si="2"/>
        <v/>
      </c>
      <c r="GB18" s="61" t="str">
        <f t="shared" si="2"/>
        <v/>
      </c>
      <c r="GC18" s="61" t="str">
        <f t="shared" si="2"/>
        <v/>
      </c>
      <c r="GD18" s="61" t="str">
        <f t="shared" si="2"/>
        <v/>
      </c>
      <c r="GE18" s="61" t="str">
        <f t="shared" si="2"/>
        <v/>
      </c>
      <c r="GF18" s="61" t="str">
        <f t="shared" si="2"/>
        <v/>
      </c>
      <c r="GG18" s="61" t="str">
        <f t="shared" si="2"/>
        <v/>
      </c>
      <c r="GH18" s="61" t="str">
        <f t="shared" si="2"/>
        <v/>
      </c>
      <c r="GI18" s="61" t="str">
        <f t="shared" si="2"/>
        <v/>
      </c>
      <c r="GJ18" s="61" t="str">
        <f t="shared" si="2"/>
        <v/>
      </c>
      <c r="GK18" s="61" t="str">
        <f t="shared" si="2"/>
        <v/>
      </c>
      <c r="GL18" s="61" t="str">
        <f t="shared" si="2"/>
        <v/>
      </c>
      <c r="GM18" s="61" t="str">
        <f t="shared" si="2"/>
        <v/>
      </c>
      <c r="GN18" s="61" t="str">
        <f t="shared" si="2"/>
        <v/>
      </c>
      <c r="GO18" s="61" t="str">
        <f t="shared" si="2"/>
        <v/>
      </c>
      <c r="GP18" s="61" t="str">
        <f t="shared" si="2"/>
        <v/>
      </c>
      <c r="GQ18" s="61" t="str">
        <f t="shared" si="2"/>
        <v/>
      </c>
      <c r="GR18" s="61" t="str">
        <f t="shared" si="2"/>
        <v/>
      </c>
      <c r="GS18" s="61" t="str">
        <f t="shared" si="2"/>
        <v/>
      </c>
      <c r="GT18" s="61" t="str">
        <f t="shared" si="2"/>
        <v/>
      </c>
      <c r="GU18" s="61" t="str">
        <f t="shared" si="2"/>
        <v/>
      </c>
      <c r="GV18" s="61" t="str">
        <f t="shared" si="2"/>
        <v/>
      </c>
      <c r="GW18" s="61" t="str">
        <f t="shared" ref="GW18:JB18" si="3">IF(GV18="","",IF(MAX($G$17:$G$1007)&lt;GV18+1,"",GV18+1))</f>
        <v/>
      </c>
      <c r="GX18" s="61" t="str">
        <f t="shared" si="3"/>
        <v/>
      </c>
      <c r="GY18" s="61" t="str">
        <f t="shared" si="3"/>
        <v/>
      </c>
      <c r="GZ18" s="61" t="str">
        <f t="shared" si="3"/>
        <v/>
      </c>
      <c r="HA18" s="61" t="str">
        <f t="shared" si="3"/>
        <v/>
      </c>
      <c r="HB18" s="61" t="str">
        <f t="shared" si="3"/>
        <v/>
      </c>
      <c r="HC18" s="61" t="str">
        <f t="shared" si="3"/>
        <v/>
      </c>
      <c r="HD18" s="61" t="str">
        <f t="shared" si="3"/>
        <v/>
      </c>
      <c r="HE18" s="61" t="str">
        <f t="shared" si="3"/>
        <v/>
      </c>
      <c r="HF18" s="61" t="str">
        <f t="shared" si="3"/>
        <v/>
      </c>
      <c r="HG18" s="61" t="str">
        <f t="shared" si="3"/>
        <v/>
      </c>
      <c r="HH18" s="61" t="str">
        <f t="shared" si="3"/>
        <v/>
      </c>
      <c r="HI18" s="61" t="str">
        <f t="shared" si="3"/>
        <v/>
      </c>
      <c r="HJ18" s="61" t="str">
        <f t="shared" si="3"/>
        <v/>
      </c>
      <c r="HK18" s="61" t="str">
        <f t="shared" si="3"/>
        <v/>
      </c>
      <c r="HL18" s="61" t="str">
        <f t="shared" si="3"/>
        <v/>
      </c>
      <c r="HM18" s="61" t="str">
        <f t="shared" si="3"/>
        <v/>
      </c>
      <c r="HN18" s="61" t="str">
        <f t="shared" si="3"/>
        <v/>
      </c>
      <c r="HO18" s="61" t="str">
        <f t="shared" si="3"/>
        <v/>
      </c>
      <c r="HP18" s="61" t="str">
        <f t="shared" si="3"/>
        <v/>
      </c>
      <c r="HQ18" s="61" t="str">
        <f t="shared" si="3"/>
        <v/>
      </c>
      <c r="HR18" s="61" t="str">
        <f t="shared" si="3"/>
        <v/>
      </c>
      <c r="HS18" s="61" t="str">
        <f t="shared" si="3"/>
        <v/>
      </c>
      <c r="HT18" s="61" t="str">
        <f t="shared" si="3"/>
        <v/>
      </c>
      <c r="HU18" s="61" t="str">
        <f t="shared" si="3"/>
        <v/>
      </c>
      <c r="HV18" s="61" t="str">
        <f t="shared" si="3"/>
        <v/>
      </c>
      <c r="HW18" s="61" t="str">
        <f t="shared" si="3"/>
        <v/>
      </c>
      <c r="HX18" s="61" t="str">
        <f t="shared" si="3"/>
        <v/>
      </c>
      <c r="HY18" s="61" t="str">
        <f t="shared" si="3"/>
        <v/>
      </c>
      <c r="HZ18" s="61" t="str">
        <f t="shared" si="3"/>
        <v/>
      </c>
      <c r="IA18" s="61" t="str">
        <f t="shared" si="3"/>
        <v/>
      </c>
      <c r="IB18" s="61" t="str">
        <f t="shared" si="3"/>
        <v/>
      </c>
      <c r="IC18" s="61" t="str">
        <f t="shared" si="3"/>
        <v/>
      </c>
      <c r="ID18" s="61" t="str">
        <f t="shared" si="3"/>
        <v/>
      </c>
      <c r="IE18" s="61" t="str">
        <f t="shared" si="3"/>
        <v/>
      </c>
      <c r="IF18" s="61" t="str">
        <f t="shared" si="3"/>
        <v/>
      </c>
      <c r="IG18" s="61" t="str">
        <f t="shared" si="3"/>
        <v/>
      </c>
      <c r="IH18" s="61" t="str">
        <f t="shared" si="3"/>
        <v/>
      </c>
      <c r="II18" s="61" t="str">
        <f t="shared" si="3"/>
        <v/>
      </c>
      <c r="IJ18" s="61" t="str">
        <f t="shared" si="3"/>
        <v/>
      </c>
      <c r="IK18" s="61" t="str">
        <f t="shared" si="3"/>
        <v/>
      </c>
      <c r="IL18" s="61" t="str">
        <f t="shared" si="3"/>
        <v/>
      </c>
      <c r="IM18" s="61" t="str">
        <f t="shared" si="3"/>
        <v/>
      </c>
      <c r="IN18" s="61" t="str">
        <f t="shared" si="3"/>
        <v/>
      </c>
      <c r="IO18" s="61" t="str">
        <f t="shared" si="3"/>
        <v/>
      </c>
      <c r="IP18" s="61" t="str">
        <f t="shared" si="3"/>
        <v/>
      </c>
      <c r="IQ18" s="61" t="str">
        <f t="shared" si="3"/>
        <v/>
      </c>
      <c r="IR18" s="61" t="str">
        <f t="shared" si="3"/>
        <v/>
      </c>
      <c r="IS18" s="61" t="str">
        <f t="shared" si="3"/>
        <v/>
      </c>
      <c r="IT18" s="61" t="str">
        <f t="shared" si="3"/>
        <v/>
      </c>
      <c r="IU18" s="61" t="str">
        <f t="shared" si="3"/>
        <v/>
      </c>
      <c r="IV18" s="61" t="str">
        <f t="shared" si="3"/>
        <v/>
      </c>
      <c r="IW18" s="61" t="str">
        <f t="shared" si="3"/>
        <v/>
      </c>
      <c r="IX18" s="61" t="str">
        <f t="shared" si="3"/>
        <v/>
      </c>
      <c r="IY18" s="61" t="str">
        <f t="shared" si="3"/>
        <v/>
      </c>
      <c r="IZ18" s="61" t="str">
        <f t="shared" si="3"/>
        <v/>
      </c>
      <c r="JA18" s="61" t="str">
        <f t="shared" si="3"/>
        <v/>
      </c>
      <c r="JB18" s="61" t="str">
        <f t="shared" si="3"/>
        <v/>
      </c>
      <c r="JC18" s="61" t="str">
        <f t="shared" ref="JC18" si="4">IF(JB18="","",IF(MAX($G$17:$G$1007)&lt;JB18+1,"",JB18+1))</f>
        <v/>
      </c>
      <c r="JD18" s="61" t="str">
        <f t="shared" ref="JD18" si="5">IF(JC18="","",IF(MAX($G$17:$G$1007)&lt;JC18+1,"",JC18+1))</f>
        <v/>
      </c>
      <c r="JE18" s="61" t="str">
        <f t="shared" ref="JE18" si="6">IF(JD18="","",IF(MAX($G$17:$G$1007)&lt;JD18+1,"",JD18+1))</f>
        <v/>
      </c>
      <c r="JF18" s="61" t="str">
        <f t="shared" ref="JF18" si="7">IF(JE18="","",IF(MAX($G$17:$G$1007)&lt;JE18+1,"",JE18+1))</f>
        <v/>
      </c>
      <c r="JG18" s="61" t="str">
        <f t="shared" ref="JG18" si="8">IF(JF18="","",IF(MAX($G$17:$G$1007)&lt;JF18+1,"",JF18+1))</f>
        <v/>
      </c>
      <c r="JH18" s="61" t="str">
        <f t="shared" ref="JH18" si="9">IF(JG18="","",IF(MAX($G$17:$G$1007)&lt;JG18+1,"",JG18+1))</f>
        <v/>
      </c>
      <c r="JI18" s="61" t="str">
        <f t="shared" ref="JI18" si="10">IF(JH18="","",IF(MAX($G$17:$G$1007)&lt;JH18+1,"",JH18+1))</f>
        <v/>
      </c>
      <c r="JJ18" s="61" t="str">
        <f t="shared" ref="JJ18" si="11">IF(JI18="","",IF(MAX($G$17:$G$1007)&lt;JI18+1,"",JI18+1))</f>
        <v/>
      </c>
      <c r="JK18" s="61" t="str">
        <f t="shared" ref="JK18" si="12">IF(JJ18="","",IF(MAX($G$17:$G$1007)&lt;JJ18+1,"",JJ18+1))</f>
        <v/>
      </c>
      <c r="JL18" s="61" t="str">
        <f t="shared" ref="JL18" si="13">IF(JK18="","",IF(MAX($G$17:$G$1007)&lt;JK18+1,"",JK18+1))</f>
        <v/>
      </c>
      <c r="JM18" s="61" t="str">
        <f t="shared" ref="JM18" si="14">IF(JL18="","",IF(MAX($G$17:$G$1007)&lt;JL18+1,"",JL18+1))</f>
        <v/>
      </c>
      <c r="JN18" s="61" t="str">
        <f t="shared" ref="JN18" si="15">IF(JM18="","",IF(MAX($G$17:$G$1007)&lt;JM18+1,"",JM18+1))</f>
        <v/>
      </c>
      <c r="JO18" s="61" t="str">
        <f t="shared" ref="JO18" si="16">IF(JN18="","",IF(MAX($G$17:$G$1007)&lt;JN18+1,"",JN18+1))</f>
        <v/>
      </c>
      <c r="JP18" s="61" t="str">
        <f t="shared" ref="JP18" si="17">IF(JO18="","",IF(MAX($G$17:$G$1007)&lt;JO18+1,"",JO18+1))</f>
        <v/>
      </c>
      <c r="JQ18" s="61" t="str">
        <f t="shared" ref="JQ18" si="18">IF(JP18="","",IF(MAX($G$17:$G$1007)&lt;JP18+1,"",JP18+1))</f>
        <v/>
      </c>
      <c r="JR18" s="61" t="str">
        <f t="shared" ref="JR18" si="19">IF(JQ18="","",IF(MAX($G$17:$G$1007)&lt;JQ18+1,"",JQ18+1))</f>
        <v/>
      </c>
      <c r="JS18" s="61" t="str">
        <f t="shared" ref="JS18" si="20">IF(JR18="","",IF(MAX($G$17:$G$1007)&lt;JR18+1,"",JR18+1))</f>
        <v/>
      </c>
      <c r="JT18" s="61" t="str">
        <f t="shared" ref="JT18" si="21">IF(JS18="","",IF(MAX($G$17:$G$1007)&lt;JS18+1,"",JS18+1))</f>
        <v/>
      </c>
      <c r="JU18" s="61" t="str">
        <f t="shared" ref="JU18" si="22">IF(JT18="","",IF(MAX($G$17:$G$1007)&lt;JT18+1,"",JT18+1))</f>
        <v/>
      </c>
      <c r="JV18" s="61" t="str">
        <f t="shared" ref="JV18" si="23">IF(JU18="","",IF(MAX($G$17:$G$1007)&lt;JU18+1,"",JU18+1))</f>
        <v/>
      </c>
      <c r="JW18" s="61" t="str">
        <f t="shared" ref="JW18" si="24">IF(JV18="","",IF(MAX($G$17:$G$1007)&lt;JV18+1,"",JV18+1))</f>
        <v/>
      </c>
      <c r="JX18" s="61" t="str">
        <f t="shared" ref="JX18" si="25">IF(JW18="","",IF(MAX($G$17:$G$1007)&lt;JW18+1,"",JW18+1))</f>
        <v/>
      </c>
      <c r="JY18" s="61" t="str">
        <f t="shared" ref="JY18" si="26">IF(JX18="","",IF(MAX($G$17:$G$1007)&lt;JX18+1,"",JX18+1))</f>
        <v/>
      </c>
      <c r="JZ18" s="61" t="str">
        <f t="shared" ref="JZ18" si="27">IF(JY18="","",IF(MAX($G$17:$G$1007)&lt;JY18+1,"",JY18+1))</f>
        <v/>
      </c>
      <c r="KA18" s="61" t="str">
        <f t="shared" ref="KA18" si="28">IF(JZ18="","",IF(MAX($G$17:$G$1007)&lt;JZ18+1,"",JZ18+1))</f>
        <v/>
      </c>
      <c r="KB18" s="61" t="str">
        <f t="shared" ref="KB18" si="29">IF(KA18="","",IF(MAX($G$17:$G$1007)&lt;KA18+1,"",KA18+1))</f>
        <v/>
      </c>
      <c r="KC18" s="61" t="str">
        <f t="shared" ref="KC18" si="30">IF(KB18="","",IF(MAX($G$17:$G$1007)&lt;KB18+1,"",KB18+1))</f>
        <v/>
      </c>
      <c r="KD18" s="61" t="str">
        <f t="shared" ref="KD18" si="31">IF(KC18="","",IF(MAX($G$17:$G$1007)&lt;KC18+1,"",KC18+1))</f>
        <v/>
      </c>
      <c r="KE18" s="61" t="str">
        <f t="shared" ref="KE18" si="32">IF(KD18="","",IF(MAX($G$17:$G$1007)&lt;KD18+1,"",KD18+1))</f>
        <v/>
      </c>
      <c r="KF18" s="61" t="str">
        <f t="shared" ref="KF18" si="33">IF(KE18="","",IF(MAX($G$17:$G$1007)&lt;KE18+1,"",KE18+1))</f>
        <v/>
      </c>
      <c r="KG18" s="61" t="str">
        <f t="shared" ref="KG18" si="34">IF(KF18="","",IF(MAX($G$17:$G$1007)&lt;KF18+1,"",KF18+1))</f>
        <v/>
      </c>
      <c r="KH18" s="61" t="str">
        <f t="shared" ref="KH18" si="35">IF(KG18="","",IF(MAX($G$17:$G$1007)&lt;KG18+1,"",KG18+1))</f>
        <v/>
      </c>
      <c r="KI18" s="61" t="str">
        <f t="shared" ref="KI18" si="36">IF(KH18="","",IF(MAX($G$17:$G$1007)&lt;KH18+1,"",KH18+1))</f>
        <v/>
      </c>
      <c r="KJ18" s="61" t="str">
        <f t="shared" ref="KJ18" si="37">IF(KI18="","",IF(MAX($G$17:$G$1007)&lt;KI18+1,"",KI18+1))</f>
        <v/>
      </c>
      <c r="KK18" s="61" t="str">
        <f t="shared" ref="KK18" si="38">IF(KJ18="","",IF(MAX($G$17:$G$1007)&lt;KJ18+1,"",KJ18+1))</f>
        <v/>
      </c>
      <c r="KL18" s="61" t="str">
        <f t="shared" ref="KL18" si="39">IF(KK18="","",IF(MAX($G$17:$G$1007)&lt;KK18+1,"",KK18+1))</f>
        <v/>
      </c>
      <c r="KM18" s="61" t="str">
        <f t="shared" ref="KM18" si="40">IF(KL18="","",IF(MAX($G$17:$G$1007)&lt;KL18+1,"",KL18+1))</f>
        <v/>
      </c>
      <c r="KN18" s="61" t="str">
        <f t="shared" ref="KN18" si="41">IF(KM18="","",IF(MAX($G$17:$G$1007)&lt;KM18+1,"",KM18+1))</f>
        <v/>
      </c>
      <c r="KO18" s="61" t="str">
        <f t="shared" ref="KO18" si="42">IF(KN18="","",IF(MAX($G$17:$G$1007)&lt;KN18+1,"",KN18+1))</f>
        <v/>
      </c>
      <c r="KP18" s="61" t="str">
        <f t="shared" ref="KP18" si="43">IF(KO18="","",IF(MAX($G$17:$G$1007)&lt;KO18+1,"",KO18+1))</f>
        <v/>
      </c>
      <c r="KQ18" s="61" t="str">
        <f t="shared" ref="KQ18" si="44">IF(KP18="","",IF(MAX($G$17:$G$1007)&lt;KP18+1,"",KP18+1))</f>
        <v/>
      </c>
      <c r="KR18" s="61" t="str">
        <f t="shared" ref="KR18" si="45">IF(KQ18="","",IF(MAX($G$17:$G$1007)&lt;KQ18+1,"",KQ18+1))</f>
        <v/>
      </c>
      <c r="KS18" s="61" t="str">
        <f t="shared" ref="KS18" si="46">IF(KR18="","",IF(MAX($G$17:$G$1007)&lt;KR18+1,"",KR18+1))</f>
        <v/>
      </c>
      <c r="KT18" s="61" t="str">
        <f t="shared" ref="KT18" si="47">IF(KS18="","",IF(MAX($G$17:$G$1007)&lt;KS18+1,"",KS18+1))</f>
        <v/>
      </c>
      <c r="KU18" s="61" t="str">
        <f t="shared" ref="KU18" si="48">IF(KT18="","",IF(MAX($G$17:$G$1007)&lt;KT18+1,"",KT18+1))</f>
        <v/>
      </c>
      <c r="KV18" s="61" t="str">
        <f t="shared" ref="KV18" si="49">IF(KU18="","",IF(MAX($G$17:$G$1007)&lt;KU18+1,"",KU18+1))</f>
        <v/>
      </c>
      <c r="KW18" s="61" t="str">
        <f t="shared" ref="KW18" si="50">IF(KV18="","",IF(MAX($G$17:$G$1007)&lt;KV18+1,"",KV18+1))</f>
        <v/>
      </c>
      <c r="KX18" s="61" t="str">
        <f t="shared" ref="KX18" si="51">IF(KW18="","",IF(MAX($G$17:$G$1007)&lt;KW18+1,"",KW18+1))</f>
        <v/>
      </c>
      <c r="KY18" s="61" t="str">
        <f t="shared" ref="KY18" si="52">IF(KX18="","",IF(MAX($G$17:$G$1007)&lt;KX18+1,"",KX18+1))</f>
        <v/>
      </c>
      <c r="KZ18" s="61" t="str">
        <f t="shared" ref="KZ18" si="53">IF(KY18="","",IF(MAX($G$17:$G$1007)&lt;KY18+1,"",KY18+1))</f>
        <v/>
      </c>
      <c r="LA18" s="61" t="str">
        <f t="shared" ref="LA18" si="54">IF(KZ18="","",IF(MAX($G$17:$G$1007)&lt;KZ18+1,"",KZ18+1))</f>
        <v/>
      </c>
      <c r="LB18" s="61" t="str">
        <f t="shared" ref="LB18" si="55">IF(LA18="","",IF(MAX($G$17:$G$1007)&lt;LA18+1,"",LA18+1))</f>
        <v/>
      </c>
      <c r="LC18" s="61" t="str">
        <f t="shared" ref="LC18" si="56">IF(LB18="","",IF(MAX($G$17:$G$1007)&lt;LB18+1,"",LB18+1))</f>
        <v/>
      </c>
      <c r="LD18" s="61" t="str">
        <f t="shared" ref="LD18" si="57">IF(LC18="","",IF(MAX($G$17:$G$1007)&lt;LC18+1,"",LC18+1))</f>
        <v/>
      </c>
      <c r="LE18" s="61" t="str">
        <f t="shared" ref="LE18" si="58">IF(LD18="","",IF(MAX($G$17:$G$1007)&lt;LD18+1,"",LD18+1))</f>
        <v/>
      </c>
      <c r="LF18" s="61" t="str">
        <f t="shared" ref="LF18" si="59">IF(LE18="","",IF(MAX($G$17:$G$1007)&lt;LE18+1,"",LE18+1))</f>
        <v/>
      </c>
      <c r="LG18" s="61" t="str">
        <f t="shared" ref="LG18" si="60">IF(LF18="","",IF(MAX($G$17:$G$1007)&lt;LF18+1,"",LF18+1))</f>
        <v/>
      </c>
      <c r="LH18" s="61" t="str">
        <f t="shared" ref="LH18" si="61">IF(LG18="","",IF(MAX($G$17:$G$1007)&lt;LG18+1,"",LG18+1))</f>
        <v/>
      </c>
      <c r="LI18" s="61" t="str">
        <f t="shared" ref="LI18" si="62">IF(LH18="","",IF(MAX($G$17:$G$1007)&lt;LH18+1,"",LH18+1))</f>
        <v/>
      </c>
      <c r="LJ18" s="61" t="str">
        <f t="shared" ref="LJ18" si="63">IF(LI18="","",IF(MAX($G$17:$G$1007)&lt;LI18+1,"",LI18+1))</f>
        <v/>
      </c>
      <c r="LK18" s="61" t="str">
        <f t="shared" ref="LK18" si="64">IF(LJ18="","",IF(MAX($G$17:$G$1007)&lt;LJ18+1,"",LJ18+1))</f>
        <v/>
      </c>
      <c r="LL18" s="61" t="str">
        <f t="shared" ref="LL18" si="65">IF(LK18="","",IF(MAX($G$17:$G$1007)&lt;LK18+1,"",LK18+1))</f>
        <v/>
      </c>
      <c r="LM18" s="61" t="str">
        <f t="shared" ref="LM18" si="66">IF(LL18="","",IF(MAX($G$17:$G$1007)&lt;LL18+1,"",LL18+1))</f>
        <v/>
      </c>
      <c r="LN18" s="61" t="str">
        <f t="shared" ref="LN18" si="67">IF(LM18="","",IF(MAX($G$17:$G$1007)&lt;LM18+1,"",LM18+1))</f>
        <v/>
      </c>
      <c r="LO18" s="61" t="str">
        <f t="shared" ref="LO18" si="68">IF(LN18="","",IF(MAX($G$17:$G$1007)&lt;LN18+1,"",LN18+1))</f>
        <v/>
      </c>
      <c r="LP18" s="61" t="str">
        <f t="shared" ref="LP18" si="69">IF(LO18="","",IF(MAX($G$17:$G$1007)&lt;LO18+1,"",LO18+1))</f>
        <v/>
      </c>
      <c r="LQ18" s="61" t="str">
        <f t="shared" ref="LQ18" si="70">IF(LP18="","",IF(MAX($G$17:$G$1007)&lt;LP18+1,"",LP18+1))</f>
        <v/>
      </c>
      <c r="LR18" s="61" t="str">
        <f t="shared" ref="LR18" si="71">IF(LQ18="","",IF(MAX($G$17:$G$1007)&lt;LQ18+1,"",LQ18+1))</f>
        <v/>
      </c>
      <c r="LS18" s="61" t="str">
        <f t="shared" ref="LS18" si="72">IF(LR18="","",IF(MAX($G$17:$G$1007)&lt;LR18+1,"",LR18+1))</f>
        <v/>
      </c>
      <c r="LT18" s="61" t="str">
        <f t="shared" ref="LT18" si="73">IF(LS18="","",IF(MAX($G$17:$G$1007)&lt;LS18+1,"",LS18+1))</f>
        <v/>
      </c>
      <c r="LU18" s="61" t="str">
        <f t="shared" ref="LU18" si="74">IF(LT18="","",IF(MAX($G$17:$G$1007)&lt;LT18+1,"",LT18+1))</f>
        <v/>
      </c>
      <c r="LV18" s="61" t="str">
        <f t="shared" ref="LV18" si="75">IF(LU18="","",IF(MAX($G$17:$G$1007)&lt;LU18+1,"",LU18+1))</f>
        <v/>
      </c>
      <c r="LW18" s="61" t="str">
        <f t="shared" ref="LW18" si="76">IF(LV18="","",IF(MAX($G$17:$G$1007)&lt;LV18+1,"",LV18+1))</f>
        <v/>
      </c>
      <c r="LX18" s="61" t="str">
        <f t="shared" ref="LX18" si="77">IF(LW18="","",IF(MAX($G$17:$G$1007)&lt;LW18+1,"",LW18+1))</f>
        <v/>
      </c>
      <c r="LY18" s="61" t="str">
        <f t="shared" ref="LY18" si="78">IF(LX18="","",IF(MAX($G$17:$G$1007)&lt;LX18+1,"",LX18+1))</f>
        <v/>
      </c>
      <c r="LZ18" s="61" t="str">
        <f t="shared" ref="LZ18" si="79">IF(LY18="","",IF(MAX($G$17:$G$1007)&lt;LY18+1,"",LY18+1))</f>
        <v/>
      </c>
      <c r="MA18" s="61" t="str">
        <f t="shared" ref="MA18" si="80">IF(LZ18="","",IF(MAX($G$17:$G$1007)&lt;LZ18+1,"",LZ18+1))</f>
        <v/>
      </c>
      <c r="MB18" s="61" t="str">
        <f t="shared" ref="MB18" si="81">IF(MA18="","",IF(MAX($G$17:$G$1007)&lt;MA18+1,"",MA18+1))</f>
        <v/>
      </c>
      <c r="MC18" s="61" t="str">
        <f t="shared" ref="MC18" si="82">IF(MB18="","",IF(MAX($G$17:$G$1007)&lt;MB18+1,"",MB18+1))</f>
        <v/>
      </c>
      <c r="MD18" s="61" t="str">
        <f t="shared" ref="MD18" si="83">IF(MC18="","",IF(MAX($G$17:$G$1007)&lt;MC18+1,"",MC18+1))</f>
        <v/>
      </c>
      <c r="ME18" s="61" t="str">
        <f t="shared" ref="ME18" si="84">IF(MD18="","",IF(MAX($G$17:$G$1007)&lt;MD18+1,"",MD18+1))</f>
        <v/>
      </c>
      <c r="MF18" s="61" t="str">
        <f t="shared" ref="MF18" si="85">IF(ME18="","",IF(MAX($G$17:$G$1007)&lt;ME18+1,"",ME18+1))</f>
        <v/>
      </c>
      <c r="MG18" s="61" t="str">
        <f t="shared" ref="MG18" si="86">IF(MF18="","",IF(MAX($G$17:$G$1007)&lt;MF18+1,"",MF18+1))</f>
        <v/>
      </c>
      <c r="MH18" s="61" t="str">
        <f t="shared" ref="MH18" si="87">IF(MG18="","",IF(MAX($G$17:$G$1007)&lt;MG18+1,"",MG18+1))</f>
        <v/>
      </c>
      <c r="MI18" s="61" t="str">
        <f t="shared" ref="MI18" si="88">IF(MH18="","",IF(MAX($G$17:$G$1007)&lt;MH18+1,"",MH18+1))</f>
        <v/>
      </c>
      <c r="MJ18" s="61" t="str">
        <f t="shared" ref="MJ18" si="89">IF(MI18="","",IF(MAX($G$17:$G$1007)&lt;MI18+1,"",MI18+1))</f>
        <v/>
      </c>
      <c r="MK18" s="61" t="str">
        <f t="shared" ref="MK18" si="90">IF(MJ18="","",IF(MAX($G$17:$G$1007)&lt;MJ18+1,"",MJ18+1))</f>
        <v/>
      </c>
      <c r="ML18" s="61" t="str">
        <f t="shared" ref="ML18" si="91">IF(MK18="","",IF(MAX($G$17:$G$1007)&lt;MK18+1,"",MK18+1))</f>
        <v/>
      </c>
      <c r="MM18" s="61" t="str">
        <f t="shared" ref="MM18" si="92">IF(ML18="","",IF(MAX($G$17:$G$1007)&lt;ML18+1,"",ML18+1))</f>
        <v/>
      </c>
      <c r="MN18" s="61" t="str">
        <f t="shared" ref="MN18" si="93">IF(MM18="","",IF(MAX($G$17:$G$1007)&lt;MM18+1,"",MM18+1))</f>
        <v/>
      </c>
      <c r="MO18" s="61" t="str">
        <f t="shared" ref="MO18" si="94">IF(MN18="","",IF(MAX($G$17:$G$1007)&lt;MN18+1,"",MN18+1))</f>
        <v/>
      </c>
      <c r="MP18" s="61" t="str">
        <f t="shared" ref="MP18" si="95">IF(MO18="","",IF(MAX($G$17:$G$1007)&lt;MO18+1,"",MO18+1))</f>
        <v/>
      </c>
      <c r="MQ18" s="61" t="str">
        <f t="shared" ref="MQ18" si="96">IF(MP18="","",IF(MAX($G$17:$G$1007)&lt;MP18+1,"",MP18+1))</f>
        <v/>
      </c>
      <c r="MR18" s="61" t="str">
        <f t="shared" ref="MR18" si="97">IF(MQ18="","",IF(MAX($G$17:$G$1007)&lt;MQ18+1,"",MQ18+1))</f>
        <v/>
      </c>
      <c r="MS18" s="61" t="str">
        <f t="shared" ref="MS18" si="98">IF(MR18="","",IF(MAX($G$17:$G$1007)&lt;MR18+1,"",MR18+1))</f>
        <v/>
      </c>
      <c r="MT18" s="61" t="str">
        <f t="shared" ref="MT18" si="99">IF(MS18="","",IF(MAX($G$17:$G$1007)&lt;MS18+1,"",MS18+1))</f>
        <v/>
      </c>
      <c r="MU18" s="61" t="str">
        <f t="shared" ref="MU18" si="100">IF(MT18="","",IF(MAX($G$17:$G$1007)&lt;MT18+1,"",MT18+1))</f>
        <v/>
      </c>
      <c r="MV18" s="61" t="str">
        <f t="shared" ref="MV18" si="101">IF(MU18="","",IF(MAX($G$17:$G$1007)&lt;MU18+1,"",MU18+1))</f>
        <v/>
      </c>
      <c r="MW18" s="61" t="str">
        <f t="shared" ref="MW18" si="102">IF(MV18="","",IF(MAX($G$17:$G$1007)&lt;MV18+1,"",MV18+1))</f>
        <v/>
      </c>
      <c r="MX18" s="61" t="str">
        <f t="shared" ref="MX18" si="103">IF(MW18="","",IF(MAX($G$17:$G$1007)&lt;MW18+1,"",MW18+1))</f>
        <v/>
      </c>
      <c r="MY18" s="61" t="str">
        <f t="shared" ref="MY18" si="104">IF(MX18="","",IF(MAX($G$17:$G$1007)&lt;MX18+1,"",MX18+1))</f>
        <v/>
      </c>
      <c r="MZ18" s="61" t="str">
        <f t="shared" ref="MZ18" si="105">IF(MY18="","",IF(MAX($G$17:$G$1007)&lt;MY18+1,"",MY18+1))</f>
        <v/>
      </c>
      <c r="NA18" s="61" t="str">
        <f t="shared" ref="NA18" si="106">IF(MZ18="","",IF(MAX($G$17:$G$1007)&lt;MZ18+1,"",MZ18+1))</f>
        <v/>
      </c>
      <c r="NB18" s="61" t="str">
        <f t="shared" ref="NB18" si="107">IF(NA18="","",IF(MAX($G$17:$G$1007)&lt;NA18+1,"",NA18+1))</f>
        <v/>
      </c>
      <c r="NC18" s="61" t="str">
        <f t="shared" ref="NC18" si="108">IF(NB18="","",IF(MAX($G$17:$G$1007)&lt;NB18+1,"",NB18+1))</f>
        <v/>
      </c>
      <c r="ND18" s="61" t="str">
        <f t="shared" ref="ND18" si="109">IF(NC18="","",IF(MAX($G$17:$G$1007)&lt;NC18+1,"",NC18+1))</f>
        <v/>
      </c>
      <c r="NE18" s="61" t="str">
        <f t="shared" ref="NE18" si="110">IF(ND18="","",IF(MAX($G$17:$G$1007)&lt;ND18+1,"",ND18+1))</f>
        <v/>
      </c>
      <c r="NF18" s="61" t="str">
        <f t="shared" ref="NF18" si="111">IF(NE18="","",IF(MAX($G$17:$G$1007)&lt;NE18+1,"",NE18+1))</f>
        <v/>
      </c>
      <c r="NG18" s="61" t="str">
        <f t="shared" ref="NG18" si="112">IF(NF18="","",IF(MAX($G$17:$G$1007)&lt;NF18+1,"",NF18+1))</f>
        <v/>
      </c>
      <c r="NH18" s="61" t="str">
        <f t="shared" ref="NH18" si="113">IF(NG18="","",IF(MAX($G$17:$G$1007)&lt;NG18+1,"",NG18+1))</f>
        <v/>
      </c>
      <c r="NI18" s="61" t="str">
        <f t="shared" ref="NI18" si="114">IF(NH18="","",IF(MAX($G$17:$G$1007)&lt;NH18+1,"",NH18+1))</f>
        <v/>
      </c>
      <c r="NJ18" s="61" t="str">
        <f t="shared" ref="NJ18" si="115">IF(NI18="","",IF(MAX($G$17:$G$1007)&lt;NI18+1,"",NI18+1))</f>
        <v/>
      </c>
      <c r="NK18" s="61" t="str">
        <f t="shared" ref="NK18" si="116">IF(NJ18="","",IF(MAX($G$17:$G$1007)&lt;NJ18+1,"",NJ18+1))</f>
        <v/>
      </c>
      <c r="NL18" s="61" t="str">
        <f t="shared" ref="NL18" si="117">IF(NK18="","",IF(MAX($G$17:$G$1007)&lt;NK18+1,"",NK18+1))</f>
        <v/>
      </c>
      <c r="NM18" s="61" t="str">
        <f t="shared" ref="NM18" si="118">IF(NL18="","",IF(MAX($G$17:$G$1007)&lt;NL18+1,"",NL18+1))</f>
        <v/>
      </c>
      <c r="NN18" s="61" t="str">
        <f t="shared" ref="NN18" si="119">IF(NM18="","",IF(MAX($G$17:$G$1007)&lt;NM18+1,"",NM18+1))</f>
        <v/>
      </c>
      <c r="NO18" s="61" t="str">
        <f t="shared" ref="NO18" si="120">IF(NN18="","",IF(MAX($G$17:$G$1007)&lt;NN18+1,"",NN18+1))</f>
        <v/>
      </c>
      <c r="NP18" s="61" t="str">
        <f t="shared" ref="NP18" si="121">IF(NO18="","",IF(MAX($G$17:$G$1007)&lt;NO18+1,"",NO18+1))</f>
        <v/>
      </c>
      <c r="NQ18" s="61" t="str">
        <f t="shared" ref="NQ18" si="122">IF(NP18="","",IF(MAX($G$17:$G$1007)&lt;NP18+1,"",NP18+1))</f>
        <v/>
      </c>
      <c r="NR18" s="61" t="str">
        <f t="shared" ref="NR18" si="123">IF(NQ18="","",IF(MAX($G$17:$G$1007)&lt;NQ18+1,"",NQ18+1))</f>
        <v/>
      </c>
      <c r="NS18" s="61" t="str">
        <f t="shared" ref="NS18" si="124">IF(NR18="","",IF(MAX($G$17:$G$1007)&lt;NR18+1,"",NR18+1))</f>
        <v/>
      </c>
      <c r="NT18" s="61" t="str">
        <f t="shared" ref="NT18" si="125">IF(NS18="","",IF(MAX($G$17:$G$1007)&lt;NS18+1,"",NS18+1))</f>
        <v/>
      </c>
      <c r="NU18" s="61" t="str">
        <f t="shared" ref="NU18" si="126">IF(NT18="","",IF(MAX($G$17:$G$1007)&lt;NT18+1,"",NT18+1))</f>
        <v/>
      </c>
      <c r="NV18" s="61" t="str">
        <f t="shared" ref="NV18" si="127">IF(NU18="","",IF(MAX($G$17:$G$1007)&lt;NU18+1,"",NU18+1))</f>
        <v/>
      </c>
      <c r="NW18" s="61" t="str">
        <f t="shared" ref="NW18" si="128">IF(NV18="","",IF(MAX($G$17:$G$1007)&lt;NV18+1,"",NV18+1))</f>
        <v/>
      </c>
      <c r="NX18" s="61" t="str">
        <f t="shared" ref="NX18" si="129">IF(NW18="","",IF(MAX($G$17:$G$1007)&lt;NW18+1,"",NW18+1))</f>
        <v/>
      </c>
    </row>
    <row r="19" spans="1:388" s="1" customFormat="1" ht="18" customHeight="1" x14ac:dyDescent="0.25">
      <c r="A19" s="65"/>
      <c r="C19" s="83"/>
      <c r="D19" s="84"/>
      <c r="E19" s="83"/>
      <c r="F19" s="85"/>
      <c r="G19" s="86"/>
      <c r="H19" s="83"/>
      <c r="I19" s="67" t="s">
        <v>2</v>
      </c>
      <c r="J19" s="67" t="s">
        <v>35</v>
      </c>
      <c r="K19" s="61" t="str">
        <f>IF(K18="","",TEXT(K18,Settings!$F$15))</f>
        <v>04-01</v>
      </c>
      <c r="L19" s="61" t="str">
        <f>IF(L18="","",TEXT(L18,Settings!$F$15))</f>
        <v>05-01</v>
      </c>
      <c r="M19" s="61" t="str">
        <f>IF(M18="","",TEXT(M18,Settings!$F$15))</f>
        <v>06-01</v>
      </c>
      <c r="N19" s="61" t="str">
        <f>IF(N18="","",TEXT(N18,Settings!$F$15))</f>
        <v>07-01</v>
      </c>
      <c r="O19" s="61" t="str">
        <f>IF(O18="","",TEXT(O18,Settings!$F$15))</f>
        <v>08-01</v>
      </c>
      <c r="P19" s="61" t="str">
        <f>IF(P18="","",TEXT(P18,Settings!$F$15))</f>
        <v>09-01</v>
      </c>
      <c r="Q19" s="61" t="str">
        <f>IF(Q18="","",TEXT(Q18,Settings!$F$15))</f>
        <v>10-01</v>
      </c>
      <c r="R19" s="61" t="str">
        <f>IF(R18="","",TEXT(R18,Settings!$F$15))</f>
        <v>11-01</v>
      </c>
      <c r="S19" s="61" t="str">
        <f>IF(S18="","",TEXT(S18,Settings!$F$15))</f>
        <v>12-01</v>
      </c>
      <c r="T19" s="61" t="str">
        <f>IF(T18="","",TEXT(T18,Settings!$F$15))</f>
        <v>13-01</v>
      </c>
      <c r="U19" s="61" t="str">
        <f>IF(U18="","",TEXT(U18,Settings!$F$15))</f>
        <v>14-01</v>
      </c>
      <c r="V19" s="61" t="str">
        <f>IF(V18="","",TEXT(V18,Settings!$F$15))</f>
        <v>15-01</v>
      </c>
      <c r="W19" s="61" t="str">
        <f>IF(W18="","",TEXT(W18,Settings!$F$15))</f>
        <v>16-01</v>
      </c>
      <c r="X19" s="61" t="str">
        <f>IF(X18="","",TEXT(X18,Settings!$F$15))</f>
        <v>17-01</v>
      </c>
      <c r="Y19" s="61" t="str">
        <f>IF(Y18="","",TEXT(Y18,Settings!$F$15))</f>
        <v>18-01</v>
      </c>
      <c r="Z19" s="61" t="str">
        <f>IF(Z18="","",TEXT(Z18,Settings!$F$15))</f>
        <v>19-01</v>
      </c>
      <c r="AA19" s="61" t="str">
        <f>IF(AA18="","",TEXT(AA18,Settings!$F$15))</f>
        <v>20-01</v>
      </c>
      <c r="AB19" s="61" t="str">
        <f>IF(AB18="","",TEXT(AB18,Settings!$F$15))</f>
        <v>21-01</v>
      </c>
      <c r="AC19" s="61" t="str">
        <f>IF(AC18="","",TEXT(AC18,Settings!$F$15))</f>
        <v>22-01</v>
      </c>
      <c r="AD19" s="61" t="str">
        <f>IF(AD18="","",TEXT(AD18,Settings!$F$15))</f>
        <v>23-01</v>
      </c>
      <c r="AE19" s="61" t="str">
        <f>IF(AE18="","",TEXT(AE18,Settings!$F$15))</f>
        <v>24-01</v>
      </c>
      <c r="AF19" s="61" t="str">
        <f>IF(AF18="","",TEXT(AF18,Settings!$F$15))</f>
        <v>25-01</v>
      </c>
      <c r="AG19" s="61" t="str">
        <f>IF(AG18="","",TEXT(AG18,Settings!$F$15))</f>
        <v>26-01</v>
      </c>
      <c r="AH19" s="61" t="str">
        <f>IF(AH18="","",TEXT(AH18,Settings!$F$15))</f>
        <v>27-01</v>
      </c>
      <c r="AI19" s="61" t="str">
        <f>IF(AI18="","",TEXT(AI18,Settings!$F$15))</f>
        <v>28-01</v>
      </c>
      <c r="AJ19" s="61" t="str">
        <f>IF(AJ18="","",TEXT(AJ18,Settings!$F$15))</f>
        <v>29-01</v>
      </c>
      <c r="AK19" s="61" t="str">
        <f>IF(AK18="","",TEXT(AK18,Settings!$F$15))</f>
        <v>30-01</v>
      </c>
      <c r="AL19" s="61" t="str">
        <f>IF(AL18="","",TEXT(AL18,Settings!$F$15))</f>
        <v>31-01</v>
      </c>
      <c r="AM19" s="61" t="str">
        <f>IF(AM18="","",TEXT(AM18,Settings!$F$15))</f>
        <v>01-02</v>
      </c>
      <c r="AN19" s="61" t="str">
        <f>IF(AN18="","",TEXT(AN18,Settings!$F$15))</f>
        <v>02-02</v>
      </c>
      <c r="AO19" s="61" t="str">
        <f>IF(AO18="","",TEXT(AO18,Settings!$F$15))</f>
        <v>03-02</v>
      </c>
      <c r="AP19" s="61" t="str">
        <f>IF(AP18="","",TEXT(AP18,Settings!$F$15))</f>
        <v>04-02</v>
      </c>
      <c r="AQ19" s="61" t="str">
        <f>IF(AQ18="","",TEXT(AQ18,Settings!$F$15))</f>
        <v>05-02</v>
      </c>
      <c r="AR19" s="61" t="str">
        <f>IF(AR18="","",TEXT(AR18,Settings!$F$15))</f>
        <v>06-02</v>
      </c>
      <c r="AS19" s="61" t="str">
        <f>IF(AS18="","",TEXT(AS18,Settings!$F$15))</f>
        <v>07-02</v>
      </c>
      <c r="AT19" s="61" t="str">
        <f>IF(AT18="","",TEXT(AT18,Settings!$F$15))</f>
        <v>08-02</v>
      </c>
      <c r="AU19" s="61" t="str">
        <f>IF(AU18="","",TEXT(AU18,Settings!$F$15))</f>
        <v>09-02</v>
      </c>
      <c r="AV19" s="61" t="str">
        <f>IF(AV18="","",TEXT(AV18,Settings!$F$15))</f>
        <v>10-02</v>
      </c>
      <c r="AW19" s="61" t="str">
        <f>IF(AW18="","",TEXT(AW18,Settings!$F$15))</f>
        <v>11-02</v>
      </c>
      <c r="AX19" s="61" t="str">
        <f>IF(AX18="","",TEXT(AX18,Settings!$F$15))</f>
        <v>12-02</v>
      </c>
      <c r="AY19" s="61" t="str">
        <f>IF(AY18="","",TEXT(AY18,Settings!$F$15))</f>
        <v>13-02</v>
      </c>
      <c r="AZ19" s="61" t="str">
        <f>IF(AZ18="","",TEXT(AZ18,Settings!$F$15))</f>
        <v>14-02</v>
      </c>
      <c r="BA19" s="61" t="str">
        <f>IF(BA18="","",TEXT(BA18,Settings!$F$15))</f>
        <v>15-02</v>
      </c>
      <c r="BB19" s="61" t="str">
        <f>IF(BB18="","",TEXT(BB18,Settings!$F$15))</f>
        <v>16-02</v>
      </c>
      <c r="BC19" s="61" t="str">
        <f>IF(BC18="","",TEXT(BC18,Settings!$F$15))</f>
        <v>17-02</v>
      </c>
      <c r="BD19" s="61" t="str">
        <f>IF(BD18="","",TEXT(BD18,Settings!$F$15))</f>
        <v>18-02</v>
      </c>
      <c r="BE19" s="61" t="str">
        <f>IF(BE18="","",TEXT(BE18,Settings!$F$15))</f>
        <v>19-02</v>
      </c>
      <c r="BF19" s="61" t="str">
        <f>IF(BF18="","",TEXT(BF18,Settings!$F$15))</f>
        <v>20-02</v>
      </c>
      <c r="BG19" s="61" t="str">
        <f>IF(BG18="","",TEXT(BG18,Settings!$F$15))</f>
        <v>21-02</v>
      </c>
      <c r="BH19" s="61" t="str">
        <f>IF(BH18="","",TEXT(BH18,Settings!$F$15))</f>
        <v>22-02</v>
      </c>
      <c r="BI19" s="61" t="str">
        <f>IF(BI18="","",TEXT(BI18,Settings!$F$15))</f>
        <v>23-02</v>
      </c>
      <c r="BJ19" s="61" t="str">
        <f>IF(BJ18="","",TEXT(BJ18,Settings!$F$15))</f>
        <v>24-02</v>
      </c>
      <c r="BK19" s="61" t="str">
        <f>IF(BK18="","",TEXT(BK18,Settings!$F$15))</f>
        <v>25-02</v>
      </c>
      <c r="BL19" s="61" t="str">
        <f>IF(BL18="","",TEXT(BL18,Settings!$F$15))</f>
        <v>26-02</v>
      </c>
      <c r="BM19" s="61" t="str">
        <f>IF(BM18="","",TEXT(BM18,Settings!$F$15))</f>
        <v>27-02</v>
      </c>
      <c r="BN19" s="61" t="str">
        <f>IF(BN18="","",TEXT(BN18,Settings!$F$15))</f>
        <v>28-02</v>
      </c>
      <c r="BO19" s="61" t="str">
        <f>IF(BO18="","",TEXT(BO18,Settings!$F$15))</f>
        <v>01-03</v>
      </c>
      <c r="BP19" s="61" t="str">
        <f>IF(BP18="","",TEXT(BP18,Settings!$F$15))</f>
        <v>02-03</v>
      </c>
      <c r="BQ19" s="61" t="str">
        <f>IF(BQ18="","",TEXT(BQ18,Settings!$F$15))</f>
        <v>03-03</v>
      </c>
      <c r="BR19" s="61" t="str">
        <f>IF(BR18="","",TEXT(BR18,Settings!$F$15))</f>
        <v>04-03</v>
      </c>
      <c r="BS19" s="61" t="str">
        <f>IF(BS18="","",TEXT(BS18,Settings!$F$15))</f>
        <v>05-03</v>
      </c>
      <c r="BT19" s="61" t="str">
        <f>IF(BT18="","",TEXT(BT18,Settings!$F$15))</f>
        <v>06-03</v>
      </c>
      <c r="BU19" s="61" t="str">
        <f>IF(BU18="","",TEXT(BU18,Settings!$F$15))</f>
        <v>07-03</v>
      </c>
      <c r="BV19" s="61" t="str">
        <f>IF(BV18="","",TEXT(BV18,Settings!$F$15))</f>
        <v>08-03</v>
      </c>
      <c r="BW19" s="61" t="str">
        <f>IF(BW18="","",TEXT(BW18,Settings!$F$15))</f>
        <v>09-03</v>
      </c>
      <c r="BX19" s="61" t="str">
        <f>IF(BX18="","",TEXT(BX18,Settings!$F$15))</f>
        <v>10-03</v>
      </c>
      <c r="BY19" s="61" t="str">
        <f>IF(BY18="","",TEXT(BY18,Settings!$F$15))</f>
        <v>11-03</v>
      </c>
      <c r="BZ19" s="61" t="str">
        <f>IF(BZ18="","",TEXT(BZ18,Settings!$F$15))</f>
        <v>12-03</v>
      </c>
      <c r="CA19" s="61" t="str">
        <f>IF(CA18="","",TEXT(CA18,Settings!$F$15))</f>
        <v>13-03</v>
      </c>
      <c r="CB19" s="61" t="str">
        <f>IF(CB18="","",TEXT(CB18,Settings!$F$15))</f>
        <v>14-03</v>
      </c>
      <c r="CC19" s="61" t="str">
        <f>IF(CC18="","",TEXT(CC18,Settings!$F$15))</f>
        <v>15-03</v>
      </c>
      <c r="CD19" s="61" t="str">
        <f>IF(CD18="","",TEXT(CD18,Settings!$F$15))</f>
        <v>16-03</v>
      </c>
      <c r="CE19" s="61" t="str">
        <f>IF(CE18="","",TEXT(CE18,Settings!$F$15))</f>
        <v>17-03</v>
      </c>
      <c r="CF19" s="61" t="str">
        <f>IF(CF18="","",TEXT(CF18,Settings!$F$15))</f>
        <v>18-03</v>
      </c>
      <c r="CG19" s="61" t="str">
        <f>IF(CG18="","",TEXT(CG18,Settings!$F$15))</f>
        <v>19-03</v>
      </c>
      <c r="CH19" s="61" t="str">
        <f>IF(CH18="","",TEXT(CH18,Settings!$F$15))</f>
        <v>20-03</v>
      </c>
      <c r="CI19" s="61" t="str">
        <f>IF(CI18="","",TEXT(CI18,Settings!$F$15))</f>
        <v>21-03</v>
      </c>
      <c r="CJ19" s="61" t="str">
        <f>IF(CJ18="","",TEXT(CJ18,Settings!$F$15))</f>
        <v>22-03</v>
      </c>
      <c r="CK19" s="61" t="str">
        <f>IF(CK18="","",TEXT(CK18,Settings!$F$15))</f>
        <v>23-03</v>
      </c>
      <c r="CL19" s="61" t="str">
        <f>IF(CL18="","",TEXT(CL18,Settings!$F$15))</f>
        <v>24-03</v>
      </c>
      <c r="CM19" s="61" t="str">
        <f>IF(CM18="","",TEXT(CM18,Settings!$F$15))</f>
        <v>25-03</v>
      </c>
      <c r="CN19" s="61" t="str">
        <f>IF(CN18="","",TEXT(CN18,Settings!$F$15))</f>
        <v>26-03</v>
      </c>
      <c r="CO19" s="61" t="str">
        <f>IF(CO18="","",TEXT(CO18,Settings!$F$15))</f>
        <v>27-03</v>
      </c>
      <c r="CP19" s="61" t="str">
        <f>IF(CP18="","",TEXT(CP18,Settings!$F$15))</f>
        <v>28-03</v>
      </c>
      <c r="CQ19" s="61" t="str">
        <f>IF(CQ18="","",TEXT(CQ18,Settings!$F$15))</f>
        <v>29-03</v>
      </c>
      <c r="CR19" s="61" t="str">
        <f>IF(CR18="","",TEXT(CR18,Settings!$F$15))</f>
        <v>30-03</v>
      </c>
      <c r="CS19" s="61" t="str">
        <f>IF(CS18="","",TEXT(CS18,Settings!$F$15))</f>
        <v>31-03</v>
      </c>
      <c r="CT19" s="61" t="str">
        <f>IF(CT18="","",TEXT(CT18,Settings!$F$15))</f>
        <v>01-04</v>
      </c>
      <c r="CU19" s="61" t="str">
        <f>IF(CU18="","",TEXT(CU18,Settings!$F$15))</f>
        <v>02-04</v>
      </c>
      <c r="CV19" s="61" t="str">
        <f>IF(CV18="","",TEXT(CV18,Settings!$F$15))</f>
        <v>03-04</v>
      </c>
      <c r="CW19" s="61" t="str">
        <f>IF(CW18="","",TEXT(CW18,Settings!$F$15))</f>
        <v>04-04</v>
      </c>
      <c r="CX19" s="61" t="str">
        <f>IF(CX18="","",TEXT(CX18,Settings!$F$15))</f>
        <v>05-04</v>
      </c>
      <c r="CY19" s="61" t="str">
        <f>IF(CY18="","",TEXT(CY18,Settings!$F$15))</f>
        <v>06-04</v>
      </c>
      <c r="CZ19" s="61" t="str">
        <f>IF(CZ18="","",TEXT(CZ18,Settings!$F$15))</f>
        <v>07-04</v>
      </c>
      <c r="DA19" s="61" t="str">
        <f>IF(DA18="","",TEXT(DA18,Settings!$F$15))</f>
        <v>08-04</v>
      </c>
      <c r="DB19" s="61" t="str">
        <f>IF(DB18="","",TEXT(DB18,Settings!$F$15))</f>
        <v>09-04</v>
      </c>
      <c r="DC19" s="61" t="str">
        <f>IF(DC18="","",TEXT(DC18,Settings!$F$15))</f>
        <v>10-04</v>
      </c>
      <c r="DD19" s="61" t="str">
        <f>IF(DD18="","",TEXT(DD18,Settings!$F$15))</f>
        <v>11-04</v>
      </c>
      <c r="DE19" s="61" t="str">
        <f>IF(DE18="","",TEXT(DE18,Settings!$F$15))</f>
        <v>12-04</v>
      </c>
      <c r="DF19" s="61" t="str">
        <f>IF(DF18="","",TEXT(DF18,Settings!$F$15))</f>
        <v>13-04</v>
      </c>
      <c r="DG19" s="61" t="str">
        <f>IF(DG18="","",TEXT(DG18,Settings!$F$15))</f>
        <v/>
      </c>
      <c r="DH19" s="61" t="str">
        <f>IF(DH18="","",TEXT(DH18,Settings!$F$15))</f>
        <v/>
      </c>
      <c r="DI19" s="61" t="str">
        <f>IF(DI18="","",TEXT(DI18,Settings!$F$15))</f>
        <v/>
      </c>
      <c r="DJ19" s="61" t="str">
        <f>IF(DJ18="","",TEXT(DJ18,Settings!$F$15))</f>
        <v/>
      </c>
      <c r="DK19" s="61" t="str">
        <f>IF(DK18="","",TEXT(DK18,Settings!$F$15))</f>
        <v/>
      </c>
      <c r="DL19" s="61" t="str">
        <f>IF(DL18="","",TEXT(DL18,Settings!$F$15))</f>
        <v/>
      </c>
      <c r="DM19" s="61" t="str">
        <f>IF(DM18="","",TEXT(DM18,Settings!$F$15))</f>
        <v/>
      </c>
      <c r="DN19" s="61" t="str">
        <f>IF(DN18="","",TEXT(DN18,Settings!$F$15))</f>
        <v/>
      </c>
      <c r="DO19" s="61" t="str">
        <f>IF(DO18="","",TEXT(DO18,Settings!$F$15))</f>
        <v/>
      </c>
      <c r="DP19" s="61" t="str">
        <f>IF(DP18="","",TEXT(DP18,Settings!$F$15))</f>
        <v/>
      </c>
      <c r="DQ19" s="61" t="str">
        <f>IF(DQ18="","",TEXT(DQ18,Settings!$F$15))</f>
        <v/>
      </c>
      <c r="DR19" s="61" t="str">
        <f>IF(DR18="","",TEXT(DR18,Settings!$F$15))</f>
        <v/>
      </c>
      <c r="DS19" s="61" t="str">
        <f>IF(DS18="","",TEXT(DS18,Settings!$F$15))</f>
        <v/>
      </c>
      <c r="DT19" s="61" t="str">
        <f>IF(DT18="","",TEXT(DT18,Settings!$F$15))</f>
        <v/>
      </c>
      <c r="DU19" s="61" t="str">
        <f>IF(DU18="","",TEXT(DU18,Settings!$F$15))</f>
        <v/>
      </c>
      <c r="DV19" s="61" t="str">
        <f>IF(DV18="","",TEXT(DV18,Settings!$F$15))</f>
        <v/>
      </c>
      <c r="DW19" s="61" t="str">
        <f>IF(DW18="","",TEXT(DW18,Settings!$F$15))</f>
        <v/>
      </c>
      <c r="DX19" s="61" t="str">
        <f>IF(DX18="","",TEXT(DX18,Settings!$F$15))</f>
        <v/>
      </c>
      <c r="DY19" s="61" t="str">
        <f>IF(DY18="","",TEXT(DY18,Settings!$F$15))</f>
        <v/>
      </c>
      <c r="DZ19" s="61" t="str">
        <f>IF(DZ18="","",TEXT(DZ18,Settings!$F$15))</f>
        <v/>
      </c>
      <c r="EA19" s="61" t="str">
        <f>IF(EA18="","",TEXT(EA18,Settings!$F$15))</f>
        <v/>
      </c>
      <c r="EB19" s="61" t="str">
        <f>IF(EB18="","",TEXT(EB18,Settings!$F$15))</f>
        <v/>
      </c>
      <c r="EC19" s="61" t="str">
        <f>IF(EC18="","",TEXT(EC18,Settings!$F$15))</f>
        <v/>
      </c>
      <c r="ED19" s="61" t="str">
        <f>IF(ED18="","",TEXT(ED18,Settings!$F$15))</f>
        <v/>
      </c>
      <c r="EE19" s="61" t="str">
        <f>IF(EE18="","",TEXT(EE18,Settings!$F$15))</f>
        <v/>
      </c>
      <c r="EF19" s="61" t="str">
        <f>IF(EF18="","",TEXT(EF18,Settings!$F$15))</f>
        <v/>
      </c>
      <c r="EG19" s="61" t="str">
        <f>IF(EG18="","",TEXT(EG18,Settings!$F$15))</f>
        <v/>
      </c>
      <c r="EH19" s="61" t="str">
        <f>IF(EH18="","",TEXT(EH18,Settings!$F$15))</f>
        <v/>
      </c>
      <c r="EI19" s="61" t="str">
        <f>IF(EI18="","",TEXT(EI18,Settings!$F$15))</f>
        <v/>
      </c>
      <c r="EJ19" s="61" t="str">
        <f>IF(EJ18="","",TEXT(EJ18,Settings!$F$15))</f>
        <v/>
      </c>
      <c r="EK19" s="61" t="str">
        <f>IF(EK18="","",TEXT(EK18,Settings!$F$15))</f>
        <v/>
      </c>
      <c r="EL19" s="61" t="str">
        <f>IF(EL18="","",TEXT(EL18,Settings!$F$15))</f>
        <v/>
      </c>
      <c r="EM19" s="61" t="str">
        <f>IF(EM18="","",TEXT(EM18,Settings!$F$15))</f>
        <v/>
      </c>
      <c r="EN19" s="61" t="str">
        <f>IF(EN18="","",TEXT(EN18,Settings!$F$15))</f>
        <v/>
      </c>
      <c r="EO19" s="61" t="str">
        <f>IF(EO18="","",TEXT(EO18,Settings!$F$15))</f>
        <v/>
      </c>
      <c r="EP19" s="61" t="str">
        <f>IF(EP18="","",TEXT(EP18,Settings!$F$15))</f>
        <v/>
      </c>
      <c r="EQ19" s="61" t="str">
        <f>IF(EQ18="","",TEXT(EQ18,Settings!$F$15))</f>
        <v/>
      </c>
      <c r="ER19" s="61" t="str">
        <f>IF(ER18="","",TEXT(ER18,Settings!$F$15))</f>
        <v/>
      </c>
      <c r="ES19" s="61" t="str">
        <f>IF(ES18="","",TEXT(ES18,Settings!$F$15))</f>
        <v/>
      </c>
      <c r="ET19" s="61" t="str">
        <f>IF(ET18="","",TEXT(ET18,Settings!$F$15))</f>
        <v/>
      </c>
      <c r="EU19" s="61" t="str">
        <f>IF(EU18="","",TEXT(EU18,Settings!$F$15))</f>
        <v/>
      </c>
      <c r="EV19" s="61" t="str">
        <f>IF(EV18="","",TEXT(EV18,Settings!$F$15))</f>
        <v/>
      </c>
      <c r="EW19" s="61" t="str">
        <f>IF(EW18="","",TEXT(EW18,Settings!$F$15))</f>
        <v/>
      </c>
      <c r="EX19" s="61" t="str">
        <f>IF(EX18="","",TEXT(EX18,Settings!$F$15))</f>
        <v/>
      </c>
      <c r="EY19" s="61" t="str">
        <f>IF(EY18="","",TEXT(EY18,Settings!$F$15))</f>
        <v/>
      </c>
      <c r="EZ19" s="61" t="str">
        <f>IF(EZ18="","",TEXT(EZ18,Settings!$F$15))</f>
        <v/>
      </c>
      <c r="FA19" s="61" t="str">
        <f>IF(FA18="","",TEXT(FA18,Settings!$F$15))</f>
        <v/>
      </c>
      <c r="FB19" s="61" t="str">
        <f>IF(FB18="","",TEXT(FB18,Settings!$F$15))</f>
        <v/>
      </c>
      <c r="FC19" s="61" t="str">
        <f>IF(FC18="","",TEXT(FC18,Settings!$F$15))</f>
        <v/>
      </c>
      <c r="FD19" s="61" t="str">
        <f>IF(FD18="","",TEXT(FD18,Settings!$F$15))</f>
        <v/>
      </c>
      <c r="FE19" s="61" t="str">
        <f>IF(FE18="","",TEXT(FE18,Settings!$F$15))</f>
        <v/>
      </c>
      <c r="FF19" s="61" t="str">
        <f>IF(FF18="","",TEXT(FF18,Settings!$F$15))</f>
        <v/>
      </c>
      <c r="FG19" s="61" t="str">
        <f>IF(FG18="","",TEXT(FG18,Settings!$F$15))</f>
        <v/>
      </c>
      <c r="FH19" s="61" t="str">
        <f>IF(FH18="","",TEXT(FH18,Settings!$F$15))</f>
        <v/>
      </c>
      <c r="FI19" s="61" t="str">
        <f>IF(FI18="","",TEXT(FI18,Settings!$F$15))</f>
        <v/>
      </c>
      <c r="FJ19" s="61" t="str">
        <f>IF(FJ18="","",TEXT(FJ18,Settings!$F$15))</f>
        <v/>
      </c>
      <c r="FK19" s="61" t="str">
        <f>IF(FK18="","",TEXT(FK18,Settings!$F$15))</f>
        <v/>
      </c>
      <c r="FL19" s="61" t="str">
        <f>IF(FL18="","",TEXT(FL18,Settings!$F$15))</f>
        <v/>
      </c>
      <c r="FM19" s="61" t="str">
        <f>IF(FM18="","",TEXT(FM18,Settings!$F$15))</f>
        <v/>
      </c>
      <c r="FN19" s="61" t="str">
        <f>IF(FN18="","",TEXT(FN18,Settings!$F$15))</f>
        <v/>
      </c>
      <c r="FO19" s="61" t="str">
        <f>IF(FO18="","",TEXT(FO18,Settings!$F$15))</f>
        <v/>
      </c>
      <c r="FP19" s="61" t="str">
        <f>IF(FP18="","",TEXT(FP18,Settings!$F$15))</f>
        <v/>
      </c>
      <c r="FQ19" s="61" t="str">
        <f>IF(FQ18="","",TEXT(FQ18,Settings!$F$15))</f>
        <v/>
      </c>
      <c r="FR19" s="61" t="str">
        <f>IF(FR18="","",TEXT(FR18,Settings!$F$15))</f>
        <v/>
      </c>
      <c r="FS19" s="61" t="str">
        <f>IF(FS18="","",TEXT(FS18,Settings!$F$15))</f>
        <v/>
      </c>
      <c r="FT19" s="61" t="str">
        <f>IF(FT18="","",TEXT(FT18,Settings!$F$15))</f>
        <v/>
      </c>
      <c r="FU19" s="61" t="str">
        <f>IF(FU18="","",TEXT(FU18,Settings!$F$15))</f>
        <v/>
      </c>
      <c r="FV19" s="61" t="str">
        <f>IF(FV18="","",TEXT(FV18,Settings!$F$15))</f>
        <v/>
      </c>
      <c r="FW19" s="61" t="str">
        <f>IF(FW18="","",TEXT(FW18,Settings!$F$15))</f>
        <v/>
      </c>
      <c r="FX19" s="61" t="str">
        <f>IF(FX18="","",TEXT(FX18,Settings!$F$15))</f>
        <v/>
      </c>
      <c r="FY19" s="61" t="str">
        <f>IF(FY18="","",TEXT(FY18,Settings!$F$15))</f>
        <v/>
      </c>
      <c r="FZ19" s="61" t="str">
        <f>IF(FZ18="","",TEXT(FZ18,Settings!$F$15))</f>
        <v/>
      </c>
      <c r="GA19" s="61" t="str">
        <f>IF(GA18="","",TEXT(GA18,Settings!$F$15))</f>
        <v/>
      </c>
      <c r="GB19" s="61" t="str">
        <f>IF(GB18="","",TEXT(GB18,Settings!$F$15))</f>
        <v/>
      </c>
      <c r="GC19" s="61" t="str">
        <f>IF(GC18="","",TEXT(GC18,Settings!$F$15))</f>
        <v/>
      </c>
      <c r="GD19" s="61" t="str">
        <f>IF(GD18="","",TEXT(GD18,Settings!$F$15))</f>
        <v/>
      </c>
      <c r="GE19" s="61" t="str">
        <f>IF(GE18="","",TEXT(GE18,Settings!$F$15))</f>
        <v/>
      </c>
      <c r="GF19" s="61" t="str">
        <f>IF(GF18="","",TEXT(GF18,Settings!$F$15))</f>
        <v/>
      </c>
      <c r="GG19" s="61" t="str">
        <f>IF(GG18="","",TEXT(GG18,Settings!$F$15))</f>
        <v/>
      </c>
      <c r="GH19" s="61" t="str">
        <f>IF(GH18="","",TEXT(GH18,Settings!$F$15))</f>
        <v/>
      </c>
      <c r="GI19" s="61" t="str">
        <f>IF(GI18="","",TEXT(GI18,Settings!$F$15))</f>
        <v/>
      </c>
      <c r="GJ19" s="61" t="str">
        <f>IF(GJ18="","",TEXT(GJ18,Settings!$F$15))</f>
        <v/>
      </c>
      <c r="GK19" s="61" t="str">
        <f>IF(GK18="","",TEXT(GK18,Settings!$F$15))</f>
        <v/>
      </c>
      <c r="GL19" s="61" t="str">
        <f>IF(GL18="","",TEXT(GL18,Settings!$F$15))</f>
        <v/>
      </c>
      <c r="GM19" s="61" t="str">
        <f>IF(GM18="","",TEXT(GM18,Settings!$F$15))</f>
        <v/>
      </c>
      <c r="GN19" s="61" t="str">
        <f>IF(GN18="","",TEXT(GN18,Settings!$F$15))</f>
        <v/>
      </c>
      <c r="GO19" s="61" t="str">
        <f>IF(GO18="","",TEXT(GO18,Settings!$F$15))</f>
        <v/>
      </c>
      <c r="GP19" s="61" t="str">
        <f>IF(GP18="","",TEXT(GP18,Settings!$F$15))</f>
        <v/>
      </c>
      <c r="GQ19" s="61" t="str">
        <f>IF(GQ18="","",TEXT(GQ18,Settings!$F$15))</f>
        <v/>
      </c>
      <c r="GR19" s="61" t="str">
        <f>IF(GR18="","",TEXT(GR18,Settings!$F$15))</f>
        <v/>
      </c>
      <c r="GS19" s="61" t="str">
        <f>IF(GS18="","",TEXT(GS18,Settings!$F$15))</f>
        <v/>
      </c>
      <c r="GT19" s="61" t="str">
        <f>IF(GT18="","",TEXT(GT18,Settings!$F$15))</f>
        <v/>
      </c>
      <c r="GU19" s="61" t="str">
        <f>IF(GU18="","",TEXT(GU18,Settings!$F$15))</f>
        <v/>
      </c>
      <c r="GV19" s="61" t="str">
        <f>IF(GV18="","",TEXT(GV18,Settings!$F$15))</f>
        <v/>
      </c>
      <c r="GW19" s="61" t="str">
        <f>IF(GW18="","",TEXT(GW18,Settings!$F$15))</f>
        <v/>
      </c>
      <c r="GX19" s="61" t="str">
        <f>IF(GX18="","",TEXT(GX18,Settings!$F$15))</f>
        <v/>
      </c>
      <c r="GY19" s="61" t="str">
        <f>IF(GY18="","",TEXT(GY18,Settings!$F$15))</f>
        <v/>
      </c>
      <c r="GZ19" s="61" t="str">
        <f>IF(GZ18="","",TEXT(GZ18,Settings!$F$15))</f>
        <v/>
      </c>
      <c r="HA19" s="61" t="str">
        <f>IF(HA18="","",TEXT(HA18,Settings!$F$15))</f>
        <v/>
      </c>
      <c r="HB19" s="61" t="str">
        <f>IF(HB18="","",TEXT(HB18,Settings!$F$15))</f>
        <v/>
      </c>
      <c r="HC19" s="61" t="str">
        <f>IF(HC18="","",TEXT(HC18,Settings!$F$15))</f>
        <v/>
      </c>
      <c r="HD19" s="61" t="str">
        <f>IF(HD18="","",TEXT(HD18,Settings!$F$15))</f>
        <v/>
      </c>
      <c r="HE19" s="61" t="str">
        <f>IF(HE18="","",TEXT(HE18,Settings!$F$15))</f>
        <v/>
      </c>
      <c r="HF19" s="61" t="str">
        <f>IF(HF18="","",TEXT(HF18,Settings!$F$15))</f>
        <v/>
      </c>
      <c r="HG19" s="61" t="str">
        <f>IF(HG18="","",TEXT(HG18,Settings!$F$15))</f>
        <v/>
      </c>
      <c r="HH19" s="61" t="str">
        <f>IF(HH18="","",TEXT(HH18,Settings!$F$15))</f>
        <v/>
      </c>
      <c r="HI19" s="61" t="str">
        <f>IF(HI18="","",TEXT(HI18,Settings!$F$15))</f>
        <v/>
      </c>
      <c r="HJ19" s="61" t="str">
        <f>IF(HJ18="","",TEXT(HJ18,Settings!$F$15))</f>
        <v/>
      </c>
      <c r="HK19" s="61" t="str">
        <f>IF(HK18="","",TEXT(HK18,Settings!$F$15))</f>
        <v/>
      </c>
      <c r="HL19" s="61" t="str">
        <f>IF(HL18="","",TEXT(HL18,Settings!$F$15))</f>
        <v/>
      </c>
      <c r="HM19" s="61" t="str">
        <f>IF(HM18="","",TEXT(HM18,Settings!$F$15))</f>
        <v/>
      </c>
      <c r="HN19" s="61" t="str">
        <f>IF(HN18="","",TEXT(HN18,Settings!$F$15))</f>
        <v/>
      </c>
      <c r="HO19" s="61" t="str">
        <f>IF(HO18="","",TEXT(HO18,Settings!$F$15))</f>
        <v/>
      </c>
      <c r="HP19" s="61" t="str">
        <f>IF(HP18="","",TEXT(HP18,Settings!$F$15))</f>
        <v/>
      </c>
      <c r="HQ19" s="61" t="str">
        <f>IF(HQ18="","",TEXT(HQ18,Settings!$F$15))</f>
        <v/>
      </c>
      <c r="HR19" s="61" t="str">
        <f>IF(HR18="","",TEXT(HR18,Settings!$F$15))</f>
        <v/>
      </c>
      <c r="HS19" s="61" t="str">
        <f>IF(HS18="","",TEXT(HS18,Settings!$F$15))</f>
        <v/>
      </c>
      <c r="HT19" s="61" t="str">
        <f>IF(HT18="","",TEXT(HT18,Settings!$F$15))</f>
        <v/>
      </c>
      <c r="HU19" s="61" t="str">
        <f>IF(HU18="","",TEXT(HU18,Settings!$F$15))</f>
        <v/>
      </c>
      <c r="HV19" s="61" t="str">
        <f>IF(HV18="","",TEXT(HV18,Settings!$F$15))</f>
        <v/>
      </c>
      <c r="HW19" s="61" t="str">
        <f>IF(HW18="","",TEXT(HW18,Settings!$F$15))</f>
        <v/>
      </c>
      <c r="HX19" s="61" t="str">
        <f>IF(HX18="","",TEXT(HX18,Settings!$F$15))</f>
        <v/>
      </c>
      <c r="HY19" s="61" t="str">
        <f>IF(HY18="","",TEXT(HY18,Settings!$F$15))</f>
        <v/>
      </c>
      <c r="HZ19" s="61" t="str">
        <f>IF(HZ18="","",TEXT(HZ18,Settings!$F$15))</f>
        <v/>
      </c>
      <c r="IA19" s="61" t="str">
        <f>IF(IA18="","",TEXT(IA18,Settings!$F$15))</f>
        <v/>
      </c>
      <c r="IB19" s="61" t="str">
        <f>IF(IB18="","",TEXT(IB18,Settings!$F$15))</f>
        <v/>
      </c>
      <c r="IC19" s="61" t="str">
        <f>IF(IC18="","",TEXT(IC18,Settings!$F$15))</f>
        <v/>
      </c>
      <c r="ID19" s="61" t="str">
        <f>IF(ID18="","",TEXT(ID18,Settings!$F$15))</f>
        <v/>
      </c>
      <c r="IE19" s="61" t="str">
        <f>IF(IE18="","",TEXT(IE18,Settings!$F$15))</f>
        <v/>
      </c>
      <c r="IF19" s="61" t="str">
        <f>IF(IF18="","",TEXT(IF18,Settings!$F$15))</f>
        <v/>
      </c>
      <c r="IG19" s="61" t="str">
        <f>IF(IG18="","",TEXT(IG18,Settings!$F$15))</f>
        <v/>
      </c>
      <c r="IH19" s="61" t="str">
        <f>IF(IH18="","",TEXT(IH18,Settings!$F$15))</f>
        <v/>
      </c>
      <c r="II19" s="61" t="str">
        <f>IF(II18="","",TEXT(II18,Settings!$F$15))</f>
        <v/>
      </c>
      <c r="IJ19" s="61" t="str">
        <f>IF(IJ18="","",TEXT(IJ18,Settings!$F$15))</f>
        <v/>
      </c>
      <c r="IK19" s="61" t="str">
        <f>IF(IK18="","",TEXT(IK18,Settings!$F$15))</f>
        <v/>
      </c>
      <c r="IL19" s="61" t="str">
        <f>IF(IL18="","",TEXT(IL18,Settings!$F$15))</f>
        <v/>
      </c>
      <c r="IM19" s="61" t="str">
        <f>IF(IM18="","",TEXT(IM18,Settings!$F$15))</f>
        <v/>
      </c>
      <c r="IN19" s="61" t="str">
        <f>IF(IN18="","",TEXT(IN18,Settings!$F$15))</f>
        <v/>
      </c>
      <c r="IO19" s="61" t="str">
        <f>IF(IO18="","",TEXT(IO18,Settings!$F$15))</f>
        <v/>
      </c>
      <c r="IP19" s="61" t="str">
        <f>IF(IP18="","",TEXT(IP18,Settings!$F$15))</f>
        <v/>
      </c>
      <c r="IQ19" s="61" t="str">
        <f>IF(IQ18="","",TEXT(IQ18,Settings!$F$15))</f>
        <v/>
      </c>
      <c r="IR19" s="61" t="str">
        <f>IF(IR18="","",TEXT(IR18,Settings!$F$15))</f>
        <v/>
      </c>
      <c r="IS19" s="61" t="str">
        <f>IF(IS18="","",TEXT(IS18,Settings!$F$15))</f>
        <v/>
      </c>
      <c r="IT19" s="61" t="str">
        <f>IF(IT18="","",TEXT(IT18,Settings!$F$15))</f>
        <v/>
      </c>
      <c r="IU19" s="61" t="str">
        <f>IF(IU18="","",TEXT(IU18,Settings!$F$15))</f>
        <v/>
      </c>
      <c r="IV19" s="61" t="str">
        <f>IF(IV18="","",TEXT(IV18,Settings!$F$15))</f>
        <v/>
      </c>
      <c r="IW19" s="61" t="str">
        <f>IF(IW18="","",TEXT(IW18,Settings!$F$15))</f>
        <v/>
      </c>
      <c r="IX19" s="61" t="str">
        <f>IF(IX18="","",TEXT(IX18,Settings!$F$15))</f>
        <v/>
      </c>
      <c r="IY19" s="61" t="str">
        <f>IF(IY18="","",TEXT(IY18,Settings!$F$15))</f>
        <v/>
      </c>
      <c r="IZ19" s="61" t="str">
        <f>IF(IZ18="","",TEXT(IZ18,Settings!$F$15))</f>
        <v/>
      </c>
      <c r="JA19" s="61" t="str">
        <f>IF(JA18="","",TEXT(JA18,Settings!$F$15))</f>
        <v/>
      </c>
      <c r="JB19" s="61"/>
      <c r="JC19" s="61" t="str">
        <f>IF(JC18="","",TEXT(JC18,Settings!$F$15))</f>
        <v/>
      </c>
      <c r="JD19" s="61" t="str">
        <f>IF(JD18="","",TEXT(JD18,Settings!$F$15))</f>
        <v/>
      </c>
      <c r="JE19" s="61" t="str">
        <f>IF(JE18="","",TEXT(JE18,Settings!$F$15))</f>
        <v/>
      </c>
      <c r="JF19" s="61" t="str">
        <f>IF(JF18="","",TEXT(JF18,Settings!$F$15))</f>
        <v/>
      </c>
      <c r="JG19" s="61" t="str">
        <f>IF(JG18="","",TEXT(JG18,Settings!$F$15))</f>
        <v/>
      </c>
      <c r="JH19" s="61" t="str">
        <f>IF(JH18="","",TEXT(JH18,Settings!$F$15))</f>
        <v/>
      </c>
      <c r="JI19" s="61"/>
      <c r="JJ19" s="61" t="str">
        <f>IF(JJ18="","",TEXT(JJ18,Settings!$F$15))</f>
        <v/>
      </c>
      <c r="JK19" s="61" t="str">
        <f>IF(JK18="","",TEXT(JK18,Settings!$F$15))</f>
        <v/>
      </c>
      <c r="JL19" s="61" t="str">
        <f>IF(JL18="","",TEXT(JL18,Settings!$F$15))</f>
        <v/>
      </c>
      <c r="JM19" s="61" t="str">
        <f>IF(JM18="","",TEXT(JM18,Settings!$F$15))</f>
        <v/>
      </c>
      <c r="JN19" s="61" t="str">
        <f>IF(JN18="","",TEXT(JN18,Settings!$F$15))</f>
        <v/>
      </c>
      <c r="JO19" s="61" t="str">
        <f>IF(JO18="","",TEXT(JO18,Settings!$F$15))</f>
        <v/>
      </c>
      <c r="JP19" s="61"/>
      <c r="JQ19" s="61" t="str">
        <f>IF(JQ18="","",TEXT(JQ18,Settings!$F$15))</f>
        <v/>
      </c>
      <c r="JR19" s="61" t="str">
        <f>IF(JR18="","",TEXT(JR18,Settings!$F$15))</f>
        <v/>
      </c>
      <c r="JS19" s="61" t="str">
        <f>IF(JS18="","",TEXT(JS18,Settings!$F$15))</f>
        <v/>
      </c>
      <c r="JT19" s="61" t="str">
        <f>IF(JT18="","",TEXT(JT18,Settings!$F$15))</f>
        <v/>
      </c>
      <c r="JU19" s="61" t="str">
        <f>IF(JU18="","",TEXT(JU18,Settings!$F$15))</f>
        <v/>
      </c>
      <c r="JV19" s="61" t="str">
        <f>IF(JV18="","",TEXT(JV18,Settings!$F$15))</f>
        <v/>
      </c>
      <c r="JW19" s="61"/>
      <c r="JX19" s="61" t="str">
        <f>IF(JX18="","",TEXT(JX18,Settings!$F$15))</f>
        <v/>
      </c>
      <c r="JY19" s="61" t="str">
        <f>IF(JY18="","",TEXT(JY18,Settings!$F$15))</f>
        <v/>
      </c>
      <c r="JZ19" s="61" t="str">
        <f>IF(JZ18="","",TEXT(JZ18,Settings!$F$15))</f>
        <v/>
      </c>
      <c r="KA19" s="61" t="str">
        <f>IF(KA18="","",TEXT(KA18,Settings!$F$15))</f>
        <v/>
      </c>
      <c r="KB19" s="61" t="str">
        <f>IF(KB18="","",TEXT(KB18,Settings!$F$15))</f>
        <v/>
      </c>
      <c r="KC19" s="61" t="str">
        <f>IF(KC18="","",TEXT(KC18,Settings!$F$15))</f>
        <v/>
      </c>
      <c r="KD19" s="61"/>
      <c r="KE19" s="61" t="str">
        <f>IF(KE18="","",TEXT(KE18,Settings!$F$15))</f>
        <v/>
      </c>
      <c r="KF19" s="61" t="str">
        <f>IF(KF18="","",TEXT(KF18,Settings!$F$15))</f>
        <v/>
      </c>
      <c r="KG19" s="61" t="str">
        <f>IF(KG18="","",TEXT(KG18,Settings!$F$15))</f>
        <v/>
      </c>
      <c r="KH19" s="61" t="str">
        <f>IF(KH18="","",TEXT(KH18,Settings!$F$15))</f>
        <v/>
      </c>
      <c r="KI19" s="61" t="str">
        <f>IF(KI18="","",TEXT(KI18,Settings!$F$15))</f>
        <v/>
      </c>
      <c r="KJ19" s="61" t="str">
        <f>IF(KJ18="","",TEXT(KJ18,Settings!$F$15))</f>
        <v/>
      </c>
      <c r="KK19" s="61"/>
      <c r="KL19" s="61" t="str">
        <f>IF(KL18="","",TEXT(KL18,Settings!$F$15))</f>
        <v/>
      </c>
      <c r="KM19" s="61" t="str">
        <f>IF(KM18="","",TEXT(KM18,Settings!$F$15))</f>
        <v/>
      </c>
      <c r="KN19" s="61" t="str">
        <f>IF(KN18="","",TEXT(KN18,Settings!$F$15))</f>
        <v/>
      </c>
      <c r="KO19" s="61" t="str">
        <f>IF(KO18="","",TEXT(KO18,Settings!$F$15))</f>
        <v/>
      </c>
      <c r="KP19" s="61" t="str">
        <f>IF(KP18="","",TEXT(KP18,Settings!$F$15))</f>
        <v/>
      </c>
      <c r="KQ19" s="61" t="str">
        <f>IF(KQ18="","",TEXT(KQ18,Settings!$F$15))</f>
        <v/>
      </c>
      <c r="KR19" s="61"/>
      <c r="KS19" s="61" t="str">
        <f>IF(KS18="","",TEXT(KS18,Settings!$F$15))</f>
        <v/>
      </c>
      <c r="KT19" s="61" t="str">
        <f>IF(KT18="","",TEXT(KT18,Settings!$F$15))</f>
        <v/>
      </c>
      <c r="KU19" s="61" t="str">
        <f>IF(KU18="","",TEXT(KU18,Settings!$F$15))</f>
        <v/>
      </c>
      <c r="KV19" s="61" t="str">
        <f>IF(KV18="","",TEXT(KV18,Settings!$F$15))</f>
        <v/>
      </c>
      <c r="KW19" s="61" t="str">
        <f>IF(KW18="","",TEXT(KW18,Settings!$F$15))</f>
        <v/>
      </c>
      <c r="KX19" s="61" t="str">
        <f>IF(KX18="","",TEXT(KX18,Settings!$F$15))</f>
        <v/>
      </c>
      <c r="KY19" s="61"/>
      <c r="KZ19" s="61" t="str">
        <f>IF(KZ18="","",TEXT(KZ18,Settings!$F$15))</f>
        <v/>
      </c>
      <c r="LA19" s="61" t="str">
        <f>IF(LA18="","",TEXT(LA18,Settings!$F$15))</f>
        <v/>
      </c>
      <c r="LB19" s="61" t="str">
        <f>IF(LB18="","",TEXT(LB18,Settings!$F$15))</f>
        <v/>
      </c>
      <c r="LC19" s="61" t="str">
        <f>IF(LC18="","",TEXT(LC18,Settings!$F$15))</f>
        <v/>
      </c>
      <c r="LD19" s="61" t="str">
        <f>IF(LD18="","",TEXT(LD18,Settings!$F$15))</f>
        <v/>
      </c>
      <c r="LE19" s="61" t="str">
        <f>IF(LE18="","",TEXT(LE18,Settings!$F$15))</f>
        <v/>
      </c>
      <c r="LF19" s="61"/>
      <c r="LG19" s="61" t="str">
        <f>IF(LG18="","",TEXT(LG18,Settings!$F$15))</f>
        <v/>
      </c>
      <c r="LH19" s="61" t="str">
        <f>IF(LH18="","",TEXT(LH18,Settings!$F$15))</f>
        <v/>
      </c>
      <c r="LI19" s="61" t="str">
        <f>IF(LI18="","",TEXT(LI18,Settings!$F$15))</f>
        <v/>
      </c>
      <c r="LJ19" s="61" t="str">
        <f>IF(LJ18="","",TEXT(LJ18,Settings!$F$15))</f>
        <v/>
      </c>
      <c r="LK19" s="61" t="str">
        <f>IF(LK18="","",TEXT(LK18,Settings!$F$15))</f>
        <v/>
      </c>
      <c r="LL19" s="61" t="str">
        <f>IF(LL18="","",TEXT(LL18,Settings!$F$15))</f>
        <v/>
      </c>
      <c r="LM19" s="61"/>
      <c r="LN19" s="61" t="str">
        <f>IF(LN18="","",TEXT(LN18,Settings!$F$15))</f>
        <v/>
      </c>
      <c r="LO19" s="61" t="str">
        <f>IF(LO18="","",TEXT(LO18,Settings!$F$15))</f>
        <v/>
      </c>
      <c r="LP19" s="61" t="str">
        <f>IF(LP18="","",TEXT(LP18,Settings!$F$15))</f>
        <v/>
      </c>
      <c r="LQ19" s="61" t="str">
        <f>IF(LQ18="","",TEXT(LQ18,Settings!$F$15))</f>
        <v/>
      </c>
      <c r="LR19" s="61" t="str">
        <f>IF(LR18="","",TEXT(LR18,Settings!$F$15))</f>
        <v/>
      </c>
      <c r="LS19" s="61" t="str">
        <f>IF(LS18="","",TEXT(LS18,Settings!$F$15))</f>
        <v/>
      </c>
      <c r="LT19" s="61"/>
      <c r="LU19" s="61" t="str">
        <f>IF(LU18="","",TEXT(LU18,Settings!$F$15))</f>
        <v/>
      </c>
      <c r="LV19" s="61" t="str">
        <f>IF(LV18="","",TEXT(LV18,Settings!$F$15))</f>
        <v/>
      </c>
      <c r="LW19" s="61" t="str">
        <f>IF(LW18="","",TEXT(LW18,Settings!$F$15))</f>
        <v/>
      </c>
      <c r="LX19" s="61" t="str">
        <f>IF(LX18="","",TEXT(LX18,Settings!$F$15))</f>
        <v/>
      </c>
      <c r="LY19" s="61" t="str">
        <f>IF(LY18="","",TEXT(LY18,Settings!$F$15))</f>
        <v/>
      </c>
      <c r="LZ19" s="61" t="str">
        <f>IF(LZ18="","",TEXT(LZ18,Settings!$F$15))</f>
        <v/>
      </c>
      <c r="MA19" s="61"/>
      <c r="MB19" s="61" t="str">
        <f>IF(MB18="","",TEXT(MB18,Settings!$F$15))</f>
        <v/>
      </c>
      <c r="MC19" s="61" t="str">
        <f>IF(MC18="","",TEXT(MC18,Settings!$F$15))</f>
        <v/>
      </c>
      <c r="MD19" s="61" t="str">
        <f>IF(MD18="","",TEXT(MD18,Settings!$F$15))</f>
        <v/>
      </c>
      <c r="ME19" s="61" t="str">
        <f>IF(ME18="","",TEXT(ME18,Settings!$F$15))</f>
        <v/>
      </c>
      <c r="MF19" s="61" t="str">
        <f>IF(MF18="","",TEXT(MF18,Settings!$F$15))</f>
        <v/>
      </c>
      <c r="MG19" s="61" t="str">
        <f>IF(MG18="","",TEXT(MG18,Settings!$F$15))</f>
        <v/>
      </c>
      <c r="MH19" s="61"/>
      <c r="MI19" s="61" t="str">
        <f>IF(MI18="","",TEXT(MI18,Settings!$F$15))</f>
        <v/>
      </c>
      <c r="MJ19" s="61" t="str">
        <f>IF(MJ18="","",TEXT(MJ18,Settings!$F$15))</f>
        <v/>
      </c>
      <c r="MK19" s="61" t="str">
        <f>IF(MK18="","",TEXT(MK18,Settings!$F$15))</f>
        <v/>
      </c>
      <c r="ML19" s="61" t="str">
        <f>IF(ML18="","",TEXT(ML18,Settings!$F$15))</f>
        <v/>
      </c>
      <c r="MM19" s="61" t="str">
        <f>IF(MM18="","",TEXT(MM18,Settings!$F$15))</f>
        <v/>
      </c>
      <c r="MN19" s="61" t="str">
        <f>IF(MN18="","",TEXT(MN18,Settings!$F$15))</f>
        <v/>
      </c>
      <c r="MO19" s="61"/>
      <c r="MP19" s="61" t="str">
        <f>IF(MP18="","",TEXT(MP18,Settings!$F$15))</f>
        <v/>
      </c>
      <c r="MQ19" s="61" t="str">
        <f>IF(MQ18="","",TEXT(MQ18,Settings!$F$15))</f>
        <v/>
      </c>
      <c r="MR19" s="61" t="str">
        <f>IF(MR18="","",TEXT(MR18,Settings!$F$15))</f>
        <v/>
      </c>
      <c r="MS19" s="61" t="str">
        <f>IF(MS18="","",TEXT(MS18,Settings!$F$15))</f>
        <v/>
      </c>
      <c r="MT19" s="61" t="str">
        <f>IF(MT18="","",TEXT(MT18,Settings!$F$15))</f>
        <v/>
      </c>
      <c r="MU19" s="61" t="str">
        <f>IF(MU18="","",TEXT(MU18,Settings!$F$15))</f>
        <v/>
      </c>
      <c r="MV19" s="61"/>
      <c r="MW19" s="61" t="str">
        <f>IF(MW18="","",TEXT(MW18,Settings!$F$15))</f>
        <v/>
      </c>
      <c r="MX19" s="61" t="str">
        <f>IF(MX18="","",TEXT(MX18,Settings!$F$15))</f>
        <v/>
      </c>
      <c r="MY19" s="61" t="str">
        <f>IF(MY18="","",TEXT(MY18,Settings!$F$15))</f>
        <v/>
      </c>
      <c r="MZ19" s="61" t="str">
        <f>IF(MZ18="","",TEXT(MZ18,Settings!$F$15))</f>
        <v/>
      </c>
      <c r="NA19" s="61" t="str">
        <f>IF(NA18="","",TEXT(NA18,Settings!$F$15))</f>
        <v/>
      </c>
      <c r="NB19" s="61" t="str">
        <f>IF(NB18="","",TEXT(NB18,Settings!$F$15))</f>
        <v/>
      </c>
      <c r="NC19" s="61"/>
      <c r="ND19" s="61" t="str">
        <f>IF(ND18="","",TEXT(ND18,Settings!$F$15))</f>
        <v/>
      </c>
      <c r="NE19" s="61" t="str">
        <f>IF(NE18="","",TEXT(NE18,Settings!$F$15))</f>
        <v/>
      </c>
      <c r="NF19" s="61" t="str">
        <f>IF(NF18="","",TEXT(NF18,Settings!$F$15))</f>
        <v/>
      </c>
      <c r="NG19" s="61" t="str">
        <f>IF(NG18="","",TEXT(NG18,Settings!$F$15))</f>
        <v/>
      </c>
      <c r="NH19" s="61" t="str">
        <f>IF(NH18="","",TEXT(NH18,Settings!$F$15))</f>
        <v/>
      </c>
      <c r="NI19" s="61" t="str">
        <f>IF(NI18="","",TEXT(NI18,Settings!$F$15))</f>
        <v/>
      </c>
      <c r="NJ19" s="61"/>
      <c r="NK19" s="61" t="str">
        <f>IF(NK18="","",TEXT(NK18,Settings!$F$15))</f>
        <v/>
      </c>
      <c r="NL19" s="61" t="str">
        <f>IF(NL18="","",TEXT(NL18,Settings!$F$15))</f>
        <v/>
      </c>
      <c r="NM19" s="61" t="str">
        <f>IF(NM18="","",TEXT(NM18,Settings!$F$15))</f>
        <v/>
      </c>
      <c r="NN19" s="61" t="str">
        <f>IF(NN18="","",TEXT(NN18,Settings!$F$15))</f>
        <v/>
      </c>
      <c r="NO19" s="61" t="str">
        <f>IF(NO18="","",TEXT(NO18,Settings!$F$15))</f>
        <v/>
      </c>
      <c r="NP19" s="61" t="str">
        <f>IF(NP18="","",TEXT(NP18,Settings!$F$15))</f>
        <v/>
      </c>
      <c r="NQ19" s="61"/>
      <c r="NR19" s="61" t="str">
        <f>IF(NR18="","",TEXT(NR18,Settings!$F$15))</f>
        <v/>
      </c>
      <c r="NS19" s="61" t="str">
        <f>IF(NS18="","",TEXT(NS18,Settings!$F$15))</f>
        <v/>
      </c>
      <c r="NT19" s="61" t="str">
        <f>IF(NT18="","",TEXT(NT18,Settings!$F$15))</f>
        <v/>
      </c>
      <c r="NU19" s="61" t="str">
        <f>IF(NU18="","",TEXT(NU18,Settings!$F$15))</f>
        <v/>
      </c>
      <c r="NV19" s="61" t="str">
        <f>IF(NV18="","",TEXT(NV18,Settings!$F$15))</f>
        <v/>
      </c>
      <c r="NW19" s="61" t="str">
        <f>IF(NW18="","",TEXT(NW18,Settings!$F$15))</f>
        <v/>
      </c>
      <c r="NX19" s="61"/>
    </row>
    <row r="20" spans="1:388" ht="18" customHeight="1" x14ac:dyDescent="0.25">
      <c r="A20" s="29"/>
      <c r="C20" s="13">
        <v>1</v>
      </c>
      <c r="D20" s="13" t="s">
        <v>57</v>
      </c>
      <c r="E20" s="3">
        <v>10</v>
      </c>
      <c r="F20" s="4">
        <v>44286</v>
      </c>
      <c r="G20" s="16">
        <f>IFERROR(IF(AND(Settings!$F$20="Si",Settings!$F$22="Si"),WORKDAY.INTL(Gantt.Chart!F20,Gantt.Chart!E20-1,"0000000",Holidays!$D$7:$H$36),IF(AND(Settings!$F$20="No",Settings!$F$22="No"),WORKDAY.INTL(Gantt.Chart!F20,Gantt.Chart!E20-1,"0000011",Holidays!$D$7:$H$36),IF(AND(Settings!$F$20="Si",Settings!$F$22="No"),WORKDAY.INTL(Gantt.Chart!F20,Gantt.Chart!E20-1,"0000001",Holidays!$D$7:$H$36),IF(AND(Settings!$F$20="No",Settings!$F$22="Si"),WORKDAY.INTL(Gantt.Chart!F20,Gantt.Chart!E20-1,"0000010",Holidays!$D$7:$H$36))))),"")</f>
        <v>44299</v>
      </c>
      <c r="H20" s="7">
        <v>1</v>
      </c>
      <c r="I20" s="68" t="str">
        <f ca="1">IF(Gantt.Chart!$D20="","",IF(AND(Gantt.Chart!$F20&gt;TODAY(),Gantt.Chart!$H20=0),"Planificado",IF(AND(Gantt.Chart!$F20&lt;TODAY(),Gantt.Chart!$H20&gt;0,TODAY()&lt;Gantt.Chart!$G20),"Comenzó - En proceso",IF(Gantt.Chart!$H20=1,"Completo",IF(AND(Gantt.Chart!$G20&lt;TODAY(),Gantt.Chart!$H20&lt;1),"En proceso",IF(AND(TODAY()&gt;Gantt.Chart!$F20,Gantt.Chart!$H20=0),"No iniciada - Vencida","error"))))))</f>
        <v>Completo</v>
      </c>
      <c r="J20" s="69">
        <f>IFERROR(F20+ROUNDDOWN((G20-F20)*H20,0),"")</f>
        <v>44299</v>
      </c>
      <c r="K20" s="56"/>
    </row>
    <row r="21" spans="1:388" ht="18" customHeight="1" x14ac:dyDescent="0.25">
      <c r="A21" s="29"/>
      <c r="C21" s="14">
        <v>2</v>
      </c>
      <c r="D21" s="14" t="s">
        <v>47</v>
      </c>
      <c r="E21" s="5">
        <v>10</v>
      </c>
      <c r="F21" s="6">
        <v>44200</v>
      </c>
      <c r="G21" s="16">
        <f>IFERROR(IF(AND(Settings!$F$20="Si",Settings!$F$22="Si"),WORKDAY.INTL(Gantt.Chart!F21,Gantt.Chart!E21-1,"0000000",Holidays!$D$7:$H$36),IF(AND(Settings!$F$20="No",Settings!$F$22="No"),WORKDAY.INTL(Gantt.Chart!F21,Gantt.Chart!E21-1,"0000011",Holidays!$D$7:$H$36),IF(AND(Settings!$F$20="Si",Settings!$F$22="No"),WORKDAY.INTL(Gantt.Chart!F21,Gantt.Chart!E21-1,"0000001",Holidays!$D$7:$H$36),IF(AND(Settings!$F$20="No",Settings!$F$22="Si"),WORKDAY.INTL(Gantt.Chart!F21,Gantt.Chart!E21-1,"0000010",Holidays!$D$7:$H$36))))),"")</f>
        <v>44211</v>
      </c>
      <c r="H21" s="7">
        <v>0.54</v>
      </c>
      <c r="I21" s="68" t="str">
        <f ca="1">IF(Gantt.Chart!$D21="","",IF(AND(Gantt.Chart!$F21&gt;TODAY(),Gantt.Chart!$H21=0),"Planificado",IF(AND(Gantt.Chart!$F21&lt;TODAY(),Gantt.Chart!$H21&gt;0,TODAY()&lt;Gantt.Chart!$G21),"Comenzó - En proceso",IF(Gantt.Chart!$H21=1,"Completo",IF(AND(Gantt.Chart!$G21&lt;TODAY(),Gantt.Chart!$H21&lt;1),"En proceso",IF(AND(TODAY()&gt;Gantt.Chart!$F21,Gantt.Chart!$H21=0),"No iniciada - Vencida","error"))))))</f>
        <v>En proceso</v>
      </c>
      <c r="J21" s="2">
        <f>IFERROR(F21+ROUNDDOWN((G21-F21)*H21,0),"")</f>
        <v>44205</v>
      </c>
      <c r="K21" s="56"/>
    </row>
    <row r="22" spans="1:388" ht="18" customHeight="1" x14ac:dyDescent="0.25">
      <c r="A22" s="29"/>
      <c r="C22" s="14">
        <v>3</v>
      </c>
      <c r="D22" s="13" t="s">
        <v>48</v>
      </c>
      <c r="E22" s="5">
        <v>9</v>
      </c>
      <c r="F22" s="6">
        <v>44201</v>
      </c>
      <c r="G22" s="16">
        <f>IFERROR(IF(AND(Settings!$F$20="Si",Settings!$F$22="Si"),WORKDAY.INTL(Gantt.Chart!F22,Gantt.Chart!E22-1,"0000000",Holidays!$D$7:$H$36),IF(AND(Settings!$F$20="No",Settings!$F$22="No"),WORKDAY.INTL(Gantt.Chart!F22,Gantt.Chart!E22-1,"0000011",Holidays!$D$7:$H$36),IF(AND(Settings!$F$20="Si",Settings!$F$22="No"),WORKDAY.INTL(Gantt.Chart!F22,Gantt.Chart!E22-1,"0000001",Holidays!$D$7:$H$36),IF(AND(Settings!$F$20="No",Settings!$F$22="Si"),WORKDAY.INTL(Gantt.Chart!F22,Gantt.Chart!E22-1,"0000010",Holidays!$D$7:$H$36))))),"")</f>
        <v>44211</v>
      </c>
      <c r="H22" s="7">
        <v>0.43</v>
      </c>
      <c r="I22" s="68" t="str">
        <f ca="1">IF(Gantt.Chart!$D22="","",IF(AND(Gantt.Chart!$F22&gt;TODAY(),Gantt.Chart!$H22=0),"Planificado",IF(AND(Gantt.Chart!$F22&lt;TODAY(),Gantt.Chart!$H22&gt;0,TODAY()&lt;Gantt.Chart!$G22),"Comenzó - En proceso",IF(Gantt.Chart!$H22=1,"Completo",IF(AND(Gantt.Chart!$G22&lt;TODAY(),Gantt.Chart!$H22&lt;1),"En proceso",IF(AND(TODAY()&gt;Gantt.Chart!$F22,Gantt.Chart!$H22=0),"No iniciada - Vencida","error"))))))</f>
        <v>En proceso</v>
      </c>
      <c r="J22" s="2">
        <f t="shared" ref="J22:J85" si="130">IFERROR(F22+ROUNDDOWN((G22-F22)*H22,0),"")</f>
        <v>44205</v>
      </c>
      <c r="K22" s="56"/>
    </row>
    <row r="23" spans="1:388" ht="18" customHeight="1" x14ac:dyDescent="0.25">
      <c r="A23" s="29"/>
      <c r="C23" s="14">
        <v>4</v>
      </c>
      <c r="D23" s="14" t="s">
        <v>49</v>
      </c>
      <c r="E23" s="5">
        <v>8</v>
      </c>
      <c r="F23" s="6">
        <v>44203</v>
      </c>
      <c r="G23" s="16">
        <f>IFERROR(IF(AND(Settings!$F$20="Si",Settings!$F$22="Si"),WORKDAY.INTL(Gantt.Chart!F23,Gantt.Chart!E23-1,"0000000",Holidays!$D$7:$H$36),IF(AND(Settings!$F$20="No",Settings!$F$22="No"),WORKDAY.INTL(Gantt.Chart!F23,Gantt.Chart!E23-1,"0000011",Holidays!$D$7:$H$36),IF(AND(Settings!$F$20="Si",Settings!$F$22="No"),WORKDAY.INTL(Gantt.Chart!F23,Gantt.Chart!E23-1,"0000001",Holidays!$D$7:$H$36),IF(AND(Settings!$F$20="No",Settings!$F$22="Si"),WORKDAY.INTL(Gantt.Chart!F23,Gantt.Chart!E23-1,"0000010",Holidays!$D$7:$H$36))))),"")</f>
        <v>44214</v>
      </c>
      <c r="H23" s="7">
        <v>0.32</v>
      </c>
      <c r="I23" s="68" t="str">
        <f ca="1">IF(Gantt.Chart!$D23="","",IF(AND(Gantt.Chart!$F23&gt;TODAY(),Gantt.Chart!$H23=0),"Planificado",IF(AND(Gantt.Chart!$F23&lt;TODAY(),Gantt.Chart!$H23&gt;0,TODAY()&lt;Gantt.Chart!$G23),"Comenzó - En proceso",IF(Gantt.Chart!$H23=1,"Completo",IF(AND(Gantt.Chart!$G23&lt;TODAY(),Gantt.Chart!$H23&lt;1),"En proceso",IF(AND(TODAY()&gt;Gantt.Chart!$F23,Gantt.Chart!$H23=0),"No iniciada - Vencida","error"))))))</f>
        <v>En proceso</v>
      </c>
      <c r="J23" s="2">
        <f t="shared" si="130"/>
        <v>44206</v>
      </c>
      <c r="K23" s="56"/>
    </row>
    <row r="24" spans="1:388" ht="18" customHeight="1" x14ac:dyDescent="0.25">
      <c r="A24" s="29"/>
      <c r="C24" s="14">
        <v>5</v>
      </c>
      <c r="D24" s="13" t="s">
        <v>50</v>
      </c>
      <c r="E24" s="5">
        <v>6</v>
      </c>
      <c r="F24" s="6">
        <v>44205</v>
      </c>
      <c r="G24" s="16">
        <f>IFERROR(IF(AND(Settings!$F$20="Si",Settings!$F$22="Si"),WORKDAY.INTL(Gantt.Chart!F24,Gantt.Chart!E24-1,"0000000",Holidays!$D$7:$H$36),IF(AND(Settings!$F$20="No",Settings!$F$22="No"),WORKDAY.INTL(Gantt.Chart!F24,Gantt.Chart!E24-1,"0000011",Holidays!$D$7:$H$36),IF(AND(Settings!$F$20="Si",Settings!$F$22="No"),WORKDAY.INTL(Gantt.Chart!F24,Gantt.Chart!E24-1,"0000001",Holidays!$D$7:$H$36),IF(AND(Settings!$F$20="No",Settings!$F$22="Si"),WORKDAY.INTL(Gantt.Chart!F24,Gantt.Chart!E24-1,"0000010",Holidays!$D$7:$H$36))))),"")</f>
        <v>44211</v>
      </c>
      <c r="H24" s="7">
        <v>0.67</v>
      </c>
      <c r="I24" s="68" t="str">
        <f ca="1">IF(Gantt.Chart!$D24="","",IF(AND(Gantt.Chart!$F24&gt;TODAY(),Gantt.Chart!$H24=0),"Planificado",IF(AND(Gantt.Chart!$F24&lt;TODAY(),Gantt.Chart!$H24&gt;0,TODAY()&lt;Gantt.Chart!$G24),"Comenzó - En proceso",IF(Gantt.Chart!$H24=1,"Completo",IF(AND(Gantt.Chart!$G24&lt;TODAY(),Gantt.Chart!$H24&lt;1),"En proceso",IF(AND(TODAY()&gt;Gantt.Chart!$F24,Gantt.Chart!$H24=0),"No iniciada - Vencida","error"))))))</f>
        <v>En proceso</v>
      </c>
      <c r="J24" s="2">
        <f>IFERROR(F24+ROUNDDOWN((G24-F24)*H24,0),"")</f>
        <v>44209</v>
      </c>
      <c r="K24" s="56"/>
    </row>
    <row r="25" spans="1:388" ht="18" customHeight="1" x14ac:dyDescent="0.25">
      <c r="A25" s="29"/>
      <c r="C25" s="14">
        <v>6</v>
      </c>
      <c r="D25" s="14" t="s">
        <v>51</v>
      </c>
      <c r="E25" s="5">
        <v>5</v>
      </c>
      <c r="F25" s="6">
        <v>44211</v>
      </c>
      <c r="G25" s="16">
        <f>IFERROR(IF(AND(Settings!$F$20="Si",Settings!$F$22="Si"),WORKDAY.INTL(Gantt.Chart!F25,Gantt.Chart!E25-1,"0000000",Holidays!$D$7:$H$36),IF(AND(Settings!$F$20="No",Settings!$F$22="No"),WORKDAY.INTL(Gantt.Chart!F25,Gantt.Chart!E25-1,"0000011",Holidays!$D$7:$H$36),IF(AND(Settings!$F$20="Si",Settings!$F$22="No"),WORKDAY.INTL(Gantt.Chart!F25,Gantt.Chart!E25-1,"0000001",Holidays!$D$7:$H$36),IF(AND(Settings!$F$20="No",Settings!$F$22="Si"),WORKDAY.INTL(Gantt.Chart!F25,Gantt.Chart!E25-1,"0000010",Holidays!$D$7:$H$36))))),"")</f>
        <v>44217</v>
      </c>
      <c r="H25" s="7">
        <v>0.23</v>
      </c>
      <c r="I25" s="68" t="str">
        <f ca="1">IF(Gantt.Chart!$D25="","",IF(AND(Gantt.Chart!$F25&gt;TODAY(),Gantt.Chart!$H25=0),"Planificado",IF(AND(Gantt.Chart!$F25&lt;TODAY(),Gantt.Chart!$H25&gt;0,TODAY()&lt;Gantt.Chart!$G25),"Comenzó - En proceso",IF(Gantt.Chart!$H25=1,"Completo",IF(AND(Gantt.Chart!$G25&lt;TODAY(),Gantt.Chart!$H25&lt;1),"En proceso",IF(AND(TODAY()&gt;Gantt.Chart!$F25,Gantt.Chart!$H25=0),"No iniciada - Vencida","error"))))))</f>
        <v>En proceso</v>
      </c>
      <c r="J25" s="2">
        <f t="shared" si="130"/>
        <v>44212</v>
      </c>
      <c r="K25" s="56"/>
    </row>
    <row r="26" spans="1:388" ht="18" customHeight="1" x14ac:dyDescent="0.25">
      <c r="A26" s="29"/>
      <c r="C26" s="14">
        <v>7</v>
      </c>
      <c r="D26" s="13" t="s">
        <v>52</v>
      </c>
      <c r="E26" s="5">
        <v>9</v>
      </c>
      <c r="F26" s="6">
        <v>44213</v>
      </c>
      <c r="G26" s="16">
        <f>IFERROR(IF(AND(Settings!$F$20="Si",Settings!$F$22="Si"),WORKDAY.INTL(Gantt.Chart!F26,Gantt.Chart!E26-1,"0000000",Holidays!$D$7:$H$36),IF(AND(Settings!$F$20="No",Settings!$F$22="No"),WORKDAY.INTL(Gantt.Chart!F26,Gantt.Chart!E26-1,"0000011",Holidays!$D$7:$H$36),IF(AND(Settings!$F$20="Si",Settings!$F$22="No"),WORKDAY.INTL(Gantt.Chart!F26,Gantt.Chart!E26-1,"0000001",Holidays!$D$7:$H$36),IF(AND(Settings!$F$20="No",Settings!$F$22="Si"),WORKDAY.INTL(Gantt.Chart!F26,Gantt.Chart!E26-1,"0000010",Holidays!$D$7:$H$36))))),"")</f>
        <v>44223</v>
      </c>
      <c r="H26" s="7">
        <v>0.45</v>
      </c>
      <c r="I26" s="68" t="str">
        <f ca="1">IF(Gantt.Chart!$D26="","",IF(AND(Gantt.Chart!$F26&gt;TODAY(),Gantt.Chart!$H26=0),"Planificado",IF(AND(Gantt.Chart!$F26&lt;TODAY(),Gantt.Chart!$H26&gt;0,TODAY()&lt;Gantt.Chart!$G26),"Comenzó - En proceso",IF(Gantt.Chart!$H26=1,"Completo",IF(AND(Gantt.Chart!$G26&lt;TODAY(),Gantt.Chart!$H26&lt;1),"En proceso",IF(AND(TODAY()&gt;Gantt.Chart!$F26,Gantt.Chart!$H26=0),"No iniciada - Vencida","error"))))))</f>
        <v>En proceso</v>
      </c>
      <c r="J26" s="2">
        <f t="shared" si="130"/>
        <v>44217</v>
      </c>
      <c r="K26" s="56"/>
    </row>
    <row r="27" spans="1:388" ht="18" customHeight="1" x14ac:dyDescent="0.25">
      <c r="A27" s="29"/>
      <c r="C27" s="14">
        <v>8</v>
      </c>
      <c r="D27" s="14" t="s">
        <v>53</v>
      </c>
      <c r="E27" s="5">
        <v>9</v>
      </c>
      <c r="F27" s="6">
        <v>44216</v>
      </c>
      <c r="G27" s="16">
        <f>IFERROR(IF(AND(Settings!$F$20="Si",Settings!$F$22="Si"),WORKDAY.INTL(Gantt.Chart!F27,Gantt.Chart!E27-1,"0000000",Holidays!$D$7:$H$36),IF(AND(Settings!$F$20="No",Settings!$F$22="No"),WORKDAY.INTL(Gantt.Chart!F27,Gantt.Chart!E27-1,"0000011",Holidays!$D$7:$H$36),IF(AND(Settings!$F$20="Si",Settings!$F$22="No"),WORKDAY.INTL(Gantt.Chart!F27,Gantt.Chart!E27-1,"0000001",Holidays!$D$7:$H$36),IF(AND(Settings!$F$20="No",Settings!$F$22="Si"),WORKDAY.INTL(Gantt.Chart!F27,Gantt.Chart!E27-1,"0000010",Holidays!$D$7:$H$36))))),"")</f>
        <v>44228</v>
      </c>
      <c r="H27" s="7">
        <v>1</v>
      </c>
      <c r="I27" s="68" t="str">
        <f ca="1">IF(Gantt.Chart!$D27="","",IF(AND(Gantt.Chart!$F27&gt;TODAY(),Gantt.Chart!$H27=0),"Planificado",IF(AND(Gantt.Chart!$F27&lt;TODAY(),Gantt.Chart!$H27&gt;0,TODAY()&lt;Gantt.Chart!$G27),"Comenzó - En proceso",IF(Gantt.Chart!$H27=1,"Completo",IF(AND(Gantt.Chart!$G27&lt;TODAY(),Gantt.Chart!$H27&lt;1),"En proceso",IF(AND(TODAY()&gt;Gantt.Chart!$F27,Gantt.Chart!$H27=0),"No iniciada - Vencida","error"))))))</f>
        <v>Completo</v>
      </c>
      <c r="J27" s="2">
        <f t="shared" si="130"/>
        <v>44228</v>
      </c>
      <c r="K27" s="56"/>
    </row>
    <row r="28" spans="1:388" ht="18" customHeight="1" x14ac:dyDescent="0.25">
      <c r="A28" s="29"/>
      <c r="C28" s="14">
        <v>9</v>
      </c>
      <c r="D28" s="13" t="s">
        <v>54</v>
      </c>
      <c r="E28" s="5">
        <v>15</v>
      </c>
      <c r="F28" s="6">
        <v>44217</v>
      </c>
      <c r="G28" s="16">
        <f>IFERROR(IF(AND(Settings!$F$20="Si",Settings!$F$22="Si"),WORKDAY.INTL(Gantt.Chart!F28,Gantt.Chart!E28-1,"0000000",Holidays!$D$7:$H$36),IF(AND(Settings!$F$20="No",Settings!$F$22="No"),WORKDAY.INTL(Gantt.Chart!F28,Gantt.Chart!E28-1,"0000011",Holidays!$D$7:$H$36),IF(AND(Settings!$F$20="Si",Settings!$F$22="No"),WORKDAY.INTL(Gantt.Chart!F28,Gantt.Chart!E28-1,"0000001",Holidays!$D$7:$H$36),IF(AND(Settings!$F$20="No",Settings!$F$22="Si"),WORKDAY.INTL(Gantt.Chart!F28,Gantt.Chart!E28-1,"0000010",Holidays!$D$7:$H$36))))),"")</f>
        <v>44237</v>
      </c>
      <c r="H28" s="7">
        <v>0.32</v>
      </c>
      <c r="I28" s="68" t="str">
        <f ca="1">IF(Gantt.Chart!$D28="","",IF(AND(Gantt.Chart!$F28&gt;TODAY(),Gantt.Chart!$H28=0),"Planificado",IF(AND(Gantt.Chart!$F28&lt;TODAY(),Gantt.Chart!$H28&gt;0,TODAY()&lt;Gantt.Chart!$G28),"Comenzó - En proceso",IF(Gantt.Chart!$H28=1,"Completo",IF(AND(Gantt.Chart!$G28&lt;TODAY(),Gantt.Chart!$H28&lt;1),"En proceso",IF(AND(TODAY()&gt;Gantt.Chart!$F28,Gantt.Chart!$H28=0),"No iniciada - Vencida","error"))))))</f>
        <v>En proceso</v>
      </c>
      <c r="J28" s="2">
        <f t="shared" si="130"/>
        <v>44223</v>
      </c>
      <c r="K28" s="56"/>
    </row>
    <row r="29" spans="1:388" ht="18" customHeight="1" x14ac:dyDescent="0.25">
      <c r="A29" s="29"/>
      <c r="C29" s="14">
        <v>10</v>
      </c>
      <c r="D29" s="14" t="s">
        <v>55</v>
      </c>
      <c r="E29" s="5">
        <v>10</v>
      </c>
      <c r="F29" s="6">
        <v>44223</v>
      </c>
      <c r="G29" s="16">
        <f>IFERROR(IF(AND(Settings!$F$20="Si",Settings!$F$22="Si"),WORKDAY.INTL(Gantt.Chart!F29,Gantt.Chart!E29-1,"0000000",Holidays!$D$7:$H$36),IF(AND(Settings!$F$20="No",Settings!$F$22="No"),WORKDAY.INTL(Gantt.Chart!F29,Gantt.Chart!E29-1,"0000011",Holidays!$D$7:$H$36),IF(AND(Settings!$F$20="Si",Settings!$F$22="No"),WORKDAY.INTL(Gantt.Chart!F29,Gantt.Chart!E29-1,"0000001",Holidays!$D$7:$H$36),IF(AND(Settings!$F$20="No",Settings!$F$22="Si"),WORKDAY.INTL(Gantt.Chart!F29,Gantt.Chart!E29-1,"0000010",Holidays!$D$7:$H$36))))),"")</f>
        <v>44236</v>
      </c>
      <c r="H29" s="7">
        <v>0.32</v>
      </c>
      <c r="I29" s="68" t="str">
        <f ca="1">IF(Gantt.Chart!$D29="","",IF(AND(Gantt.Chart!$F29&gt;TODAY(),Gantt.Chart!$H29=0),"Planificado",IF(AND(Gantt.Chart!$F29&lt;TODAY(),Gantt.Chart!$H29&gt;0,TODAY()&lt;Gantt.Chart!$G29),"Comenzó - En proceso",IF(Gantt.Chart!$H29=1,"Completo",IF(AND(Gantt.Chart!$G29&lt;TODAY(),Gantt.Chart!$H29&lt;1),"En proceso",IF(AND(TODAY()&gt;Gantt.Chart!$F29,Gantt.Chart!$H29=0),"No iniciada - Vencida","error"))))))</f>
        <v>En proceso</v>
      </c>
      <c r="J29" s="2">
        <f t="shared" si="130"/>
        <v>44227</v>
      </c>
      <c r="K29" s="56"/>
    </row>
    <row r="30" spans="1:388" ht="18" customHeight="1" x14ac:dyDescent="0.25">
      <c r="A30" s="29"/>
      <c r="C30" s="14">
        <v>11</v>
      </c>
      <c r="D30" s="13" t="s">
        <v>56</v>
      </c>
      <c r="E30" s="5">
        <v>12</v>
      </c>
      <c r="F30" s="6">
        <v>44227</v>
      </c>
      <c r="G30" s="16">
        <f>IFERROR(IF(AND(Settings!$F$20="Si",Settings!$F$22="Si"),WORKDAY.INTL(Gantt.Chart!F30,Gantt.Chart!E30-1,"0000000",Holidays!$D$7:$H$36),IF(AND(Settings!$F$20="No",Settings!$F$22="No"),WORKDAY.INTL(Gantt.Chart!F30,Gantt.Chart!E30-1,"0000011",Holidays!$D$7:$H$36),IF(AND(Settings!$F$20="Si",Settings!$F$22="No"),WORKDAY.INTL(Gantt.Chart!F30,Gantt.Chart!E30-1,"0000001",Holidays!$D$7:$H$36),IF(AND(Settings!$F$20="No",Settings!$F$22="Si"),WORKDAY.INTL(Gantt.Chart!F30,Gantt.Chart!E30-1,"0000010",Holidays!$D$7:$H$36))))),"")</f>
        <v>44242</v>
      </c>
      <c r="H30" s="7">
        <v>1</v>
      </c>
      <c r="I30" s="68" t="str">
        <f ca="1">IF(Gantt.Chart!$D30="","",IF(AND(Gantt.Chart!$F30&gt;TODAY(),Gantt.Chart!$H30=0),"Planificado",IF(AND(Gantt.Chart!$F30&lt;TODAY(),Gantt.Chart!$H30&gt;0,TODAY()&lt;Gantt.Chart!$G30),"Comenzó - En proceso",IF(Gantt.Chart!$H30=1,"Completo",IF(AND(Gantt.Chart!$G30&lt;TODAY(),Gantt.Chart!$H30&lt;1),"En proceso",IF(AND(TODAY()&gt;Gantt.Chart!$F30,Gantt.Chart!$H30=0),"No iniciada - Vencida","error"))))))</f>
        <v>Completo</v>
      </c>
      <c r="J30" s="2">
        <f t="shared" si="130"/>
        <v>44242</v>
      </c>
      <c r="K30" s="56"/>
    </row>
    <row r="31" spans="1:388" ht="18" customHeight="1" x14ac:dyDescent="0.25">
      <c r="A31" s="29"/>
      <c r="C31" s="14"/>
      <c r="D31" s="14"/>
      <c r="E31" s="5"/>
      <c r="F31" s="6"/>
      <c r="G31" s="16" t="str">
        <f>IFERROR(IF(AND(Settings!$F$20="Si",Settings!$F$22="Si"),WORKDAY.INTL(Gantt.Chart!F31,Gantt.Chart!E31-1,"0000000",Holidays!$D$7:$H$36),IF(AND(Settings!$F$20="No",Settings!$F$22="No"),WORKDAY.INTL(Gantt.Chart!F31,Gantt.Chart!E31-1,"0000011",Holidays!$D$7:$H$36),IF(AND(Settings!$F$20="Si",Settings!$F$22="No"),WORKDAY.INTL(Gantt.Chart!F31,Gantt.Chart!E31-1,"0000001",Holidays!$D$7:$H$36),IF(AND(Settings!$F$20="No",Settings!$F$22="Si"),WORKDAY.INTL(Gantt.Chart!F31,Gantt.Chart!E31-1,"0000010",Holidays!$D$7:$H$36))))),"")</f>
        <v/>
      </c>
      <c r="H31" s="8"/>
      <c r="I31" s="68" t="str">
        <f ca="1">IF(Gantt.Chart!$D31="","",IF(AND(Gantt.Chart!$F31&gt;TODAY(),Gantt.Chart!$H31=0),"Planificado",IF(AND(Gantt.Chart!$F31&lt;TODAY(),Gantt.Chart!$H31&gt;0,TODAY()&lt;Gantt.Chart!$G31),"Comenzó - En proceso",IF(Gantt.Chart!$H31=1,"Completo",IF(AND(Gantt.Chart!$G31&lt;TODAY(),Gantt.Chart!$H31&lt;1),"En proceso",IF(AND(TODAY()&gt;Gantt.Chart!$F31,Gantt.Chart!$H31=0),"No iniciada - Vencida","error"))))))</f>
        <v/>
      </c>
      <c r="J31" s="2" t="str">
        <f t="shared" si="130"/>
        <v/>
      </c>
      <c r="K31" s="56"/>
    </row>
    <row r="32" spans="1:388" ht="18" customHeight="1" x14ac:dyDescent="0.25">
      <c r="C32" s="14"/>
      <c r="D32" s="13"/>
      <c r="E32" s="5"/>
      <c r="F32" s="6"/>
      <c r="G32" s="16" t="str">
        <f>IFERROR(IF(AND(Settings!$F$20="Si",Settings!$F$22="Si"),WORKDAY.INTL(Gantt.Chart!F32,Gantt.Chart!E32-1,"0000000",Holidays!$D$7:$H$36),IF(AND(Settings!$F$20="No",Settings!$F$22="No"),WORKDAY.INTL(Gantt.Chart!F32,Gantt.Chart!E32-1,"0000011",Holidays!$D$7:$H$36),IF(AND(Settings!$F$20="Si",Settings!$F$22="No"),WORKDAY.INTL(Gantt.Chart!F32,Gantt.Chart!E32-1,"0000001",Holidays!$D$7:$H$36),IF(AND(Settings!$F$20="No",Settings!$F$22="Si"),WORKDAY.INTL(Gantt.Chart!F32,Gantt.Chart!E32-1,"0000010",Holidays!$D$7:$H$36))))),"")</f>
        <v/>
      </c>
      <c r="H32" s="8"/>
      <c r="I32" s="68" t="str">
        <f ca="1">IF(Gantt.Chart!$D32="","",IF(AND(Gantt.Chart!$F32&gt;TODAY(),Gantt.Chart!$H32=0),"Planificado",IF(AND(Gantt.Chart!$F32&lt;TODAY(),Gantt.Chart!$H32&gt;0,TODAY()&lt;Gantt.Chart!$G32),"Comenzó - En proceso",IF(Gantt.Chart!$H32=1,"Completo",IF(AND(Gantt.Chart!$G32&lt;TODAY(),Gantt.Chart!$H32&lt;1),"En proceso",IF(AND(TODAY()&gt;Gantt.Chart!$F32,Gantt.Chart!$H32=0),"No iniciada - Vencida","error"))))))</f>
        <v/>
      </c>
      <c r="J32" s="2" t="str">
        <f t="shared" si="130"/>
        <v/>
      </c>
      <c r="K32" s="56"/>
    </row>
    <row r="33" spans="3:11" ht="18" customHeight="1" x14ac:dyDescent="0.25">
      <c r="C33" s="14"/>
      <c r="D33" s="14"/>
      <c r="E33" s="5"/>
      <c r="F33" s="6"/>
      <c r="G33" s="16" t="str">
        <f>IFERROR(IF(AND(Settings!$F$20="Si",Settings!$F$22="Si"),WORKDAY.INTL(Gantt.Chart!F33,Gantt.Chart!E33-1,"0000000",Holidays!$D$7:$H$36),IF(AND(Settings!$F$20="No",Settings!$F$22="No"),WORKDAY.INTL(Gantt.Chart!F33,Gantt.Chart!E33-1,"0000011",Holidays!$D$7:$H$36),IF(AND(Settings!$F$20="Si",Settings!$F$22="No"),WORKDAY.INTL(Gantt.Chart!F33,Gantt.Chart!E33-1,"0000001",Holidays!$D$7:$H$36),IF(AND(Settings!$F$20="No",Settings!$F$22="Si"),WORKDAY.INTL(Gantt.Chart!F33,Gantt.Chart!E33-1,"0000010",Holidays!$D$7:$H$36))))),"")</f>
        <v/>
      </c>
      <c r="H33" s="8"/>
      <c r="I33" s="68" t="str">
        <f ca="1">IF(Gantt.Chart!$D33="","",IF(AND(Gantt.Chart!$F33&gt;TODAY(),Gantt.Chart!$H33=0),"Planificado",IF(AND(Gantt.Chart!$F33&lt;TODAY(),Gantt.Chart!$H33&gt;0,TODAY()&lt;Gantt.Chart!$G33),"Comenzó - En proceso",IF(Gantt.Chart!$H33=1,"Completo",IF(AND(Gantt.Chart!$G33&lt;TODAY(),Gantt.Chart!$H33&lt;1),"En proceso",IF(AND(TODAY()&gt;Gantt.Chart!$F33,Gantt.Chart!$H33=0),"No iniciada - Vencida","error"))))))</f>
        <v/>
      </c>
      <c r="J33" s="2" t="str">
        <f t="shared" si="130"/>
        <v/>
      </c>
      <c r="K33" s="56"/>
    </row>
    <row r="34" spans="3:11" ht="18" customHeight="1" x14ac:dyDescent="0.25">
      <c r="C34" s="14"/>
      <c r="D34" s="14"/>
      <c r="E34" s="57"/>
      <c r="F34" s="58"/>
      <c r="G34" s="16" t="str">
        <f>IFERROR(IF(AND(Settings!$F$20="Si",Settings!$F$22="Si"),WORKDAY.INTL(Gantt.Chart!F34,Gantt.Chart!E34-1,"0000000",Holidays!$D$7:$H$36),IF(AND(Settings!$F$20="No",Settings!$F$22="No"),WORKDAY.INTL(Gantt.Chart!F34,Gantt.Chart!E34-1,"0000011",Holidays!$D$7:$H$36),IF(AND(Settings!$F$20="Si",Settings!$F$22="No"),WORKDAY.INTL(Gantt.Chart!F34,Gantt.Chart!E34-1,"0000001",Holidays!$D$7:$H$36),IF(AND(Settings!$F$20="No",Settings!$F$22="Si"),WORKDAY.INTL(Gantt.Chart!F34,Gantt.Chart!E34-1,"0000010",Holidays!$D$7:$H$36))))),"")</f>
        <v/>
      </c>
      <c r="H34" s="8"/>
      <c r="I34" s="68" t="str">
        <f ca="1">IF(Gantt.Chart!$D34="","",IF(AND(Gantt.Chart!$F34&gt;TODAY(),Gantt.Chart!$H34=0),"Planificado",IF(AND(Gantt.Chart!$F34&lt;TODAY(),Gantt.Chart!$H34&gt;0,TODAY()&lt;Gantt.Chart!$G34),"Comenzó - En proceso",IF(Gantt.Chart!$H34=1,"Completo",IF(AND(Gantt.Chart!$G34&lt;TODAY(),Gantt.Chart!$H34&lt;1),"En proceso",IF(AND(TODAY()&gt;Gantt.Chart!$F34,Gantt.Chart!$H34=0),"No iniciada - Vencida","error"))))))</f>
        <v/>
      </c>
      <c r="J34" s="2" t="str">
        <f t="shared" si="130"/>
        <v/>
      </c>
      <c r="K34" s="56"/>
    </row>
    <row r="35" spans="3:11" ht="18" customHeight="1" x14ac:dyDescent="0.25">
      <c r="C35" s="14"/>
      <c r="D35" s="14"/>
      <c r="E35" s="5"/>
      <c r="F35" s="6"/>
      <c r="G35" s="16" t="str">
        <f>IFERROR(IF(AND(Settings!$F$20="Si",Settings!$F$22="Si"),WORKDAY.INTL(Gantt.Chart!F35,Gantt.Chart!E35-1,"0000000",Holidays!$D$7:$H$36),IF(AND(Settings!$F$20="No",Settings!$F$22="No"),WORKDAY.INTL(Gantt.Chart!F35,Gantt.Chart!E35-1,"0000011",Holidays!$D$7:$H$36),IF(AND(Settings!$F$20="Si",Settings!$F$22="No"),WORKDAY.INTL(Gantt.Chart!F35,Gantt.Chart!E35-1,"0000001",Holidays!$D$7:$H$36),IF(AND(Settings!$F$20="No",Settings!$F$22="Si"),WORKDAY.INTL(Gantt.Chart!F35,Gantt.Chart!E35-1,"0000010",Holidays!$D$7:$H$36))))),"")</f>
        <v/>
      </c>
      <c r="H35" s="8"/>
      <c r="I35" s="68" t="str">
        <f ca="1">IF(Gantt.Chart!$D35="","",IF(AND(Gantt.Chart!$F35&gt;TODAY(),Gantt.Chart!$H35=0),"Planificado",IF(AND(Gantt.Chart!$F35&lt;TODAY(),Gantt.Chart!$H35&gt;0,TODAY()&lt;Gantt.Chart!$G35),"Comenzó - En proceso",IF(Gantt.Chart!$H35=1,"Completo",IF(AND(Gantt.Chart!$G35&lt;TODAY(),Gantt.Chart!$H35&lt;1),"En proceso",IF(AND(TODAY()&gt;Gantt.Chart!$F35,Gantt.Chart!$H35=0),"No iniciada - Vencida","error"))))))</f>
        <v/>
      </c>
      <c r="J35" s="2" t="str">
        <f t="shared" si="130"/>
        <v/>
      </c>
    </row>
    <row r="36" spans="3:11" ht="18" customHeight="1" x14ac:dyDescent="0.25">
      <c r="C36" s="14"/>
      <c r="D36" s="13"/>
      <c r="E36" s="5"/>
      <c r="F36" s="6"/>
      <c r="G36" s="16" t="str">
        <f>IFERROR(IF(AND(Settings!$F$20="Si",Settings!$F$22="Si"),WORKDAY.INTL(Gantt.Chart!F36,Gantt.Chart!E36-1,"0000000",Holidays!$D$7:$H$36),IF(AND(Settings!$F$20="No",Settings!$F$22="No"),WORKDAY.INTL(Gantt.Chart!F36,Gantt.Chart!E36-1,"0000011",Holidays!$D$7:$H$36),IF(AND(Settings!$F$20="Si",Settings!$F$22="No"),WORKDAY.INTL(Gantt.Chart!F36,Gantt.Chart!E36-1,"0000001",Holidays!$D$7:$H$36),IF(AND(Settings!$F$20="No",Settings!$F$22="Si"),WORKDAY.INTL(Gantt.Chart!F36,Gantt.Chart!E36-1,"0000010",Holidays!$D$7:$H$36))))),"")</f>
        <v/>
      </c>
      <c r="H36" s="8"/>
      <c r="I36" s="68" t="str">
        <f ca="1">IF(Gantt.Chart!$D36="","",IF(AND(Gantt.Chart!$F36&gt;TODAY(),Gantt.Chart!$H36=0),"Planificado",IF(AND(Gantt.Chart!$F36&lt;TODAY(),Gantt.Chart!$H36&gt;0,TODAY()&lt;Gantt.Chart!$G36),"Comenzó - En proceso",IF(Gantt.Chart!$H36=1,"Completo",IF(AND(Gantt.Chart!$G36&lt;TODAY(),Gantt.Chart!$H36&lt;1),"En proceso",IF(AND(TODAY()&gt;Gantt.Chart!$F36,Gantt.Chart!$H36=0),"No iniciada - Vencida","error"))))))</f>
        <v/>
      </c>
      <c r="J36" s="2" t="str">
        <f t="shared" si="130"/>
        <v/>
      </c>
    </row>
    <row r="37" spans="3:11" ht="18" customHeight="1" x14ac:dyDescent="0.25">
      <c r="C37" s="14"/>
      <c r="D37" s="14"/>
      <c r="E37" s="5"/>
      <c r="F37" s="6"/>
      <c r="G37" s="16" t="str">
        <f>IFERROR(IF(AND(Settings!$F$20="Si",Settings!$F$22="Si"),WORKDAY.INTL(Gantt.Chart!F37,Gantt.Chart!E37-1,"0000000",Holidays!$D$7:$H$36),IF(AND(Settings!$F$20="No",Settings!$F$22="No"),WORKDAY.INTL(Gantt.Chart!F37,Gantt.Chart!E37-1,"0000011",Holidays!$D$7:$H$36),IF(AND(Settings!$F$20="Si",Settings!$F$22="No"),WORKDAY.INTL(Gantt.Chart!F37,Gantt.Chart!E37-1,"0000001",Holidays!$D$7:$H$36),IF(AND(Settings!$F$20="No",Settings!$F$22="Si"),WORKDAY.INTL(Gantt.Chart!F37,Gantt.Chart!E37-1,"0000010",Holidays!$D$7:$H$36))))),"")</f>
        <v/>
      </c>
      <c r="H37" s="8"/>
      <c r="I37" s="68" t="str">
        <f ca="1">IF(Gantt.Chart!$D37="","",IF(AND(Gantt.Chart!$F37&gt;TODAY(),Gantt.Chart!$H37=0),"Planificado",IF(AND(Gantt.Chart!$F37&lt;TODAY(),Gantt.Chart!$H37&gt;0,TODAY()&lt;Gantt.Chart!$G37),"Comenzó - En proceso",IF(Gantt.Chart!$H37=1,"Completo",IF(AND(Gantt.Chart!$G37&lt;TODAY(),Gantt.Chart!$H37&lt;1),"En proceso",IF(AND(TODAY()&gt;Gantt.Chart!$F37,Gantt.Chart!$H37=0),"No iniciada - Vencida","error"))))))</f>
        <v/>
      </c>
      <c r="J37" s="2" t="str">
        <f t="shared" si="130"/>
        <v/>
      </c>
    </row>
    <row r="38" spans="3:11" ht="18" customHeight="1" x14ac:dyDescent="0.25">
      <c r="C38" s="14"/>
      <c r="D38" s="14"/>
      <c r="E38" s="5"/>
      <c r="F38" s="6"/>
      <c r="G38" s="16" t="str">
        <f>IFERROR(IF(AND(Settings!$F$20="Si",Settings!$F$22="Si"),WORKDAY.INTL(Gantt.Chart!F38,Gantt.Chart!E38-1,"0000000",Holidays!$D$7:$H$36),IF(AND(Settings!$F$20="No",Settings!$F$22="No"),WORKDAY.INTL(Gantt.Chart!F38,Gantt.Chart!E38-1,"0000011",Holidays!$D$7:$H$36),IF(AND(Settings!$F$20="Si",Settings!$F$22="No"),WORKDAY.INTL(Gantt.Chart!F38,Gantt.Chart!E38-1,"0000001",Holidays!$D$7:$H$36),IF(AND(Settings!$F$20="No",Settings!$F$22="Si"),WORKDAY.INTL(Gantt.Chart!F38,Gantt.Chart!E38-1,"0000010",Holidays!$D$7:$H$36))))),"")</f>
        <v/>
      </c>
      <c r="H38" s="8"/>
      <c r="I38" s="68" t="str">
        <f ca="1">IF(Gantt.Chart!$D38="","",IF(AND(Gantt.Chart!$F38&gt;TODAY(),Gantt.Chart!$H38=0),"Planificado",IF(AND(Gantt.Chart!$F38&lt;TODAY(),Gantt.Chart!$H38&gt;0,TODAY()&lt;Gantt.Chart!$G38),"Comenzó - En proceso",IF(Gantt.Chart!$H38=1,"Completo",IF(AND(Gantt.Chart!$G38&lt;TODAY(),Gantt.Chart!$H38&lt;1),"En proceso",IF(AND(TODAY()&gt;Gantt.Chart!$F38,Gantt.Chart!$H38=0),"No iniciada - Vencida","error"))))))</f>
        <v/>
      </c>
      <c r="J38" s="2" t="str">
        <f t="shared" si="130"/>
        <v/>
      </c>
    </row>
    <row r="39" spans="3:11" ht="18" customHeight="1" x14ac:dyDescent="0.25">
      <c r="C39" s="14"/>
      <c r="D39" s="13"/>
      <c r="E39" s="5"/>
      <c r="F39" s="6"/>
      <c r="G39" s="16" t="str">
        <f>IFERROR(IF(AND(Settings!$F$20="Si",Settings!$F$22="Si"),WORKDAY.INTL(Gantt.Chart!F39,Gantt.Chart!E39-1,"0000000",Holidays!$D$7:$H$36),IF(AND(Settings!$F$20="No",Settings!$F$22="No"),WORKDAY.INTL(Gantt.Chart!F39,Gantt.Chart!E39-1,"0000011",Holidays!$D$7:$H$36),IF(AND(Settings!$F$20="Si",Settings!$F$22="No"),WORKDAY.INTL(Gantt.Chart!F39,Gantt.Chart!E39-1,"0000001",Holidays!$D$7:$H$36),IF(AND(Settings!$F$20="No",Settings!$F$22="Si"),WORKDAY.INTL(Gantt.Chart!F39,Gantt.Chart!E39-1,"0000010",Holidays!$D$7:$H$36))))),"")</f>
        <v/>
      </c>
      <c r="H39" s="8"/>
      <c r="I39" s="68" t="str">
        <f ca="1">IF(Gantt.Chart!$D39="","",IF(AND(Gantt.Chart!$F39&gt;TODAY(),Gantt.Chart!$H39=0),"Planificado",IF(AND(Gantt.Chart!$F39&lt;TODAY(),Gantt.Chart!$H39&gt;0,TODAY()&lt;Gantt.Chart!$G39),"Comenzó - En proceso",IF(Gantt.Chart!$H39=1,"Completo",IF(AND(Gantt.Chart!$G39&lt;TODAY(),Gantt.Chart!$H39&lt;1),"En proceso",IF(AND(TODAY()&gt;Gantt.Chart!$F39,Gantt.Chart!$H39=0),"No iniciada - Vencida","error"))))))</f>
        <v/>
      </c>
      <c r="J39" s="2" t="str">
        <f t="shared" si="130"/>
        <v/>
      </c>
    </row>
    <row r="40" spans="3:11" ht="18" customHeight="1" x14ac:dyDescent="0.25">
      <c r="C40" s="14"/>
      <c r="D40" s="14"/>
      <c r="E40" s="5"/>
      <c r="F40" s="6"/>
      <c r="G40" s="16" t="str">
        <f>IFERROR(IF(AND(Settings!$F$20="Si",Settings!$F$22="Si"),WORKDAY.INTL(Gantt.Chart!F40,Gantt.Chart!E40-1,"0000000",Holidays!$D$7:$H$36),IF(AND(Settings!$F$20="No",Settings!$F$22="No"),WORKDAY.INTL(Gantt.Chart!F40,Gantt.Chart!E40-1,"0000011",Holidays!$D$7:$H$36),IF(AND(Settings!$F$20="Si",Settings!$F$22="No"),WORKDAY.INTL(Gantt.Chart!F40,Gantt.Chart!E40-1,"0000001",Holidays!$D$7:$H$36),IF(AND(Settings!$F$20="No",Settings!$F$22="Si"),WORKDAY.INTL(Gantt.Chart!F40,Gantt.Chart!E40-1,"0000010",Holidays!$D$7:$H$36))))),"")</f>
        <v/>
      </c>
      <c r="H40" s="8"/>
      <c r="I40" s="68" t="str">
        <f ca="1">IF(Gantt.Chart!$D40="","",IF(AND(Gantt.Chart!$F40&gt;TODAY(),Gantt.Chart!$H40=0),"Planificado",IF(AND(Gantt.Chart!$F40&lt;TODAY(),Gantt.Chart!$H40&gt;0,TODAY()&lt;Gantt.Chart!$G40),"Comenzó - En proceso",IF(Gantt.Chart!$H40=1,"Completo",IF(AND(Gantt.Chart!$G40&lt;TODAY(),Gantt.Chart!$H40&lt;1),"En proceso",IF(AND(TODAY()&gt;Gantt.Chart!$F40,Gantt.Chart!$H40=0),"No iniciada - Vencida","error"))))))</f>
        <v/>
      </c>
      <c r="J40" s="2" t="str">
        <f t="shared" si="130"/>
        <v/>
      </c>
    </row>
    <row r="41" spans="3:11" ht="18" customHeight="1" x14ac:dyDescent="0.25">
      <c r="C41" s="14"/>
      <c r="D41" s="14"/>
      <c r="E41" s="5"/>
      <c r="F41" s="6"/>
      <c r="G41" s="16" t="str">
        <f>IFERROR(IF(AND(Settings!$F$20="Si",Settings!$F$22="Si"),WORKDAY.INTL(Gantt.Chart!F41,Gantt.Chart!E41-1,"0000000",Holidays!$D$7:$H$36),IF(AND(Settings!$F$20="No",Settings!$F$22="No"),WORKDAY.INTL(Gantt.Chart!F41,Gantt.Chart!E41-1,"0000011",Holidays!$D$7:$H$36),IF(AND(Settings!$F$20="Si",Settings!$F$22="No"),WORKDAY.INTL(Gantt.Chart!F41,Gantt.Chart!E41-1,"0000001",Holidays!$D$7:$H$36),IF(AND(Settings!$F$20="No",Settings!$F$22="Si"),WORKDAY.INTL(Gantt.Chart!F41,Gantt.Chart!E41-1,"0000010",Holidays!$D$7:$H$36))))),"")</f>
        <v/>
      </c>
      <c r="H41" s="8"/>
      <c r="I41" s="68" t="str">
        <f ca="1">IF(Gantt.Chart!$D41="","",IF(AND(Gantt.Chart!$F41&gt;TODAY(),Gantt.Chart!$H41=0),"Planificado",IF(AND(Gantt.Chart!$F41&lt;TODAY(),Gantt.Chart!$H41&gt;0,TODAY()&lt;Gantt.Chart!$G41),"Comenzó - En proceso",IF(Gantt.Chart!$H41=1,"Completo",IF(AND(Gantt.Chart!$G41&lt;TODAY(),Gantt.Chart!$H41&lt;1),"En proceso",IF(AND(TODAY()&gt;Gantt.Chart!$F41,Gantt.Chart!$H41=0),"No iniciada - Vencida","error"))))))</f>
        <v/>
      </c>
      <c r="J41" s="2" t="str">
        <f t="shared" si="130"/>
        <v/>
      </c>
    </row>
    <row r="42" spans="3:11" ht="18" customHeight="1" x14ac:dyDescent="0.25">
      <c r="C42" s="14"/>
      <c r="D42" s="13"/>
      <c r="E42" s="5"/>
      <c r="F42" s="6"/>
      <c r="G42" s="16" t="str">
        <f>IFERROR(IF(AND(Settings!$F$20="Si",Settings!$F$22="Si"),WORKDAY.INTL(Gantt.Chart!F42,Gantt.Chart!E42-1,"0000000",Holidays!$D$7:$H$36),IF(AND(Settings!$F$20="No",Settings!$F$22="No"),WORKDAY.INTL(Gantt.Chart!F42,Gantt.Chart!E42-1,"0000011",Holidays!$D$7:$H$36),IF(AND(Settings!$F$20="Si",Settings!$F$22="No"),WORKDAY.INTL(Gantt.Chart!F42,Gantt.Chart!E42-1,"0000001",Holidays!$D$7:$H$36),IF(AND(Settings!$F$20="No",Settings!$F$22="Si"),WORKDAY.INTL(Gantt.Chart!F42,Gantt.Chart!E42-1,"0000010",Holidays!$D$7:$H$36))))),"")</f>
        <v/>
      </c>
      <c r="H42" s="8"/>
      <c r="I42" s="68" t="str">
        <f ca="1">IF(Gantt.Chart!$D42="","",IF(AND(Gantt.Chart!$F42&gt;TODAY(),Gantt.Chart!$H42=0),"Planificado",IF(AND(Gantt.Chart!$F42&lt;TODAY(),Gantt.Chart!$H42&gt;0,TODAY()&lt;Gantt.Chart!$G42),"Comenzó - En proceso",IF(Gantt.Chart!$H42=1,"Completo",IF(AND(Gantt.Chart!$G42&lt;TODAY(),Gantt.Chart!$H42&lt;1),"En proceso",IF(AND(TODAY()&gt;Gantt.Chart!$F42,Gantt.Chart!$H42=0),"No iniciada - Vencida","error"))))))</f>
        <v/>
      </c>
      <c r="J42" s="2" t="str">
        <f t="shared" si="130"/>
        <v/>
      </c>
    </row>
    <row r="43" spans="3:11" ht="18" customHeight="1" x14ac:dyDescent="0.25">
      <c r="C43" s="14"/>
      <c r="D43" s="14"/>
      <c r="E43" s="5"/>
      <c r="F43" s="6"/>
      <c r="G43" s="16" t="str">
        <f>IFERROR(IF(AND(Settings!$F$20="Si",Settings!$F$22="Si"),WORKDAY.INTL(Gantt.Chart!F43,Gantt.Chart!E43-1,"0000000",Holidays!$D$7:$H$36),IF(AND(Settings!$F$20="No",Settings!$F$22="No"),WORKDAY.INTL(Gantt.Chart!F43,Gantt.Chart!E43-1,"0000011",Holidays!$D$7:$H$36),IF(AND(Settings!$F$20="Si",Settings!$F$22="No"),WORKDAY.INTL(Gantt.Chart!F43,Gantt.Chart!E43-1,"0000001",Holidays!$D$7:$H$36),IF(AND(Settings!$F$20="No",Settings!$F$22="Si"),WORKDAY.INTL(Gantt.Chart!F43,Gantt.Chart!E43-1,"0000010",Holidays!$D$7:$H$36))))),"")</f>
        <v/>
      </c>
      <c r="H43" s="8"/>
      <c r="I43" s="68" t="str">
        <f ca="1">IF(Gantt.Chart!$D43="","",IF(AND(Gantt.Chart!$F43&gt;TODAY(),Gantt.Chart!$H43=0),"Planificado",IF(AND(Gantt.Chart!$F43&lt;TODAY(),Gantt.Chart!$H43&gt;0,TODAY()&lt;Gantt.Chart!$G43),"Comenzó - En proceso",IF(Gantt.Chart!$H43=1,"Completo",IF(AND(Gantt.Chart!$G43&lt;TODAY(),Gantt.Chart!$H43&lt;1),"En proceso",IF(AND(TODAY()&gt;Gantt.Chart!$F43,Gantt.Chart!$H43=0),"No iniciada - Vencida","error"))))))</f>
        <v/>
      </c>
      <c r="J43" s="2" t="str">
        <f t="shared" si="130"/>
        <v/>
      </c>
    </row>
    <row r="44" spans="3:11" ht="18" customHeight="1" x14ac:dyDescent="0.25">
      <c r="C44" s="14"/>
      <c r="D44" s="14"/>
      <c r="E44" s="5"/>
      <c r="F44" s="6"/>
      <c r="G44" s="16" t="str">
        <f>IFERROR(IF(AND(Settings!$F$20="Si",Settings!$F$22="Si"),WORKDAY.INTL(Gantt.Chart!F44,Gantt.Chart!E44-1,"0000000",Holidays!$D$7:$H$36),IF(AND(Settings!$F$20="No",Settings!$F$22="No"),WORKDAY.INTL(Gantt.Chart!F44,Gantt.Chart!E44-1,"0000011",Holidays!$D$7:$H$36),IF(AND(Settings!$F$20="Si",Settings!$F$22="No"),WORKDAY.INTL(Gantt.Chart!F44,Gantt.Chart!E44-1,"0000001",Holidays!$D$7:$H$36),IF(AND(Settings!$F$20="No",Settings!$F$22="Si"),WORKDAY.INTL(Gantt.Chart!F44,Gantt.Chart!E44-1,"0000010",Holidays!$D$7:$H$36))))),"")</f>
        <v/>
      </c>
      <c r="H44" s="8"/>
      <c r="I44" s="68" t="str">
        <f ca="1">IF(Gantt.Chart!$D44="","",IF(AND(Gantt.Chart!$F44&gt;TODAY(),Gantt.Chart!$H44=0),"Planificado",IF(AND(Gantt.Chart!$F44&lt;TODAY(),Gantt.Chart!$H44&gt;0,TODAY()&lt;Gantt.Chart!$G44),"Comenzó - En proceso",IF(Gantt.Chart!$H44=1,"Completo",IF(AND(Gantt.Chart!$G44&lt;TODAY(),Gantt.Chart!$H44&lt;1),"En proceso",IF(AND(TODAY()&gt;Gantt.Chart!$F44,Gantt.Chart!$H44=0),"No iniciada - Vencida","error"))))))</f>
        <v/>
      </c>
      <c r="J44" s="2" t="str">
        <f t="shared" si="130"/>
        <v/>
      </c>
    </row>
    <row r="45" spans="3:11" ht="18" customHeight="1" x14ac:dyDescent="0.25">
      <c r="C45" s="14"/>
      <c r="D45" s="13"/>
      <c r="E45" s="5"/>
      <c r="F45" s="6"/>
      <c r="G45" s="16" t="str">
        <f>IFERROR(IF(AND(Settings!$F$20="Si",Settings!$F$22="Si"),WORKDAY.INTL(Gantt.Chart!F45,Gantt.Chart!E45-1,"0000000",Holidays!$D$7:$H$36),IF(AND(Settings!$F$20="No",Settings!$F$22="No"),WORKDAY.INTL(Gantt.Chart!F45,Gantt.Chart!E45-1,"0000011",Holidays!$D$7:$H$36),IF(AND(Settings!$F$20="Si",Settings!$F$22="No"),WORKDAY.INTL(Gantt.Chart!F45,Gantt.Chart!E45-1,"0000001",Holidays!$D$7:$H$36),IF(AND(Settings!$F$20="No",Settings!$F$22="Si"),WORKDAY.INTL(Gantt.Chart!F45,Gantt.Chart!E45-1,"0000010",Holidays!$D$7:$H$36))))),"")</f>
        <v/>
      </c>
      <c r="H45" s="8"/>
      <c r="I45" s="68" t="str">
        <f ca="1">IF(Gantt.Chart!$D45="","",IF(AND(Gantt.Chart!$F45&gt;TODAY(),Gantt.Chart!$H45=0),"Planificado",IF(AND(Gantt.Chart!$F45&lt;TODAY(),Gantt.Chart!$H45&gt;0,TODAY()&lt;Gantt.Chart!$G45),"Comenzó - En proceso",IF(Gantt.Chart!$H45=1,"Completo",IF(AND(Gantt.Chart!$G45&lt;TODAY(),Gantt.Chart!$H45&lt;1),"En proceso",IF(AND(TODAY()&gt;Gantt.Chart!$F45,Gantt.Chart!$H45=0),"No iniciada - Vencida","error"))))))</f>
        <v/>
      </c>
      <c r="J45" s="2" t="str">
        <f t="shared" si="130"/>
        <v/>
      </c>
    </row>
    <row r="46" spans="3:11" ht="18" customHeight="1" x14ac:dyDescent="0.25">
      <c r="C46" s="14"/>
      <c r="D46" s="14"/>
      <c r="E46" s="5"/>
      <c r="F46" s="6"/>
      <c r="G46" s="16" t="str">
        <f>IFERROR(IF(AND(Settings!$F$20="Si",Settings!$F$22="Si"),WORKDAY.INTL(Gantt.Chart!F46,Gantt.Chart!E46-1,"0000000",Holidays!$D$7:$H$36),IF(AND(Settings!$F$20="No",Settings!$F$22="No"),WORKDAY.INTL(Gantt.Chart!F46,Gantt.Chart!E46-1,"0000011",Holidays!$D$7:$H$36),IF(AND(Settings!$F$20="Si",Settings!$F$22="No"),WORKDAY.INTL(Gantt.Chart!F46,Gantt.Chart!E46-1,"0000001",Holidays!$D$7:$H$36),IF(AND(Settings!$F$20="No",Settings!$F$22="Si"),WORKDAY.INTL(Gantt.Chart!F46,Gantt.Chart!E46-1,"0000010",Holidays!$D$7:$H$36))))),"")</f>
        <v/>
      </c>
      <c r="H46" s="8"/>
      <c r="I46" s="68" t="str">
        <f ca="1">IF(Gantt.Chart!$D46="","",IF(AND(Gantt.Chart!$F46&gt;TODAY(),Gantt.Chart!$H46=0),"Planificado",IF(AND(Gantt.Chart!$F46&lt;TODAY(),Gantt.Chart!$H46&gt;0,TODAY()&lt;Gantt.Chart!$G46),"Comenzó - En proceso",IF(Gantt.Chart!$H46=1,"Completo",IF(AND(Gantt.Chart!$G46&lt;TODAY(),Gantt.Chart!$H46&lt;1),"En proceso",IF(AND(TODAY()&gt;Gantt.Chart!$F46,Gantt.Chart!$H46=0),"No iniciada - Vencida","error"))))))</f>
        <v/>
      </c>
      <c r="J46" s="2" t="str">
        <f t="shared" si="130"/>
        <v/>
      </c>
    </row>
    <row r="47" spans="3:11" ht="18" customHeight="1" x14ac:dyDescent="0.25">
      <c r="C47" s="14"/>
      <c r="D47" s="14"/>
      <c r="E47" s="5"/>
      <c r="F47" s="6"/>
      <c r="G47" s="16" t="str">
        <f>IFERROR(IF(AND(Settings!$F$20="Si",Settings!$F$22="Si"),WORKDAY.INTL(Gantt.Chart!F47,Gantt.Chart!E47-1,"0000000",Holidays!$D$7:$H$36),IF(AND(Settings!$F$20="No",Settings!$F$22="No"),WORKDAY.INTL(Gantt.Chart!F47,Gantt.Chart!E47-1,"0000011",Holidays!$D$7:$H$36),IF(AND(Settings!$F$20="Si",Settings!$F$22="No"),WORKDAY.INTL(Gantt.Chart!F47,Gantt.Chart!E47-1,"0000001",Holidays!$D$7:$H$36),IF(AND(Settings!$F$20="No",Settings!$F$22="Si"),WORKDAY.INTL(Gantt.Chart!F47,Gantt.Chart!E47-1,"0000010",Holidays!$D$7:$H$36))))),"")</f>
        <v/>
      </c>
      <c r="H47" s="8"/>
      <c r="I47" s="68" t="str">
        <f ca="1">IF(Gantt.Chart!$D47="","",IF(AND(Gantt.Chart!$F47&gt;TODAY(),Gantt.Chart!$H47=0),"Planificado",IF(AND(Gantt.Chart!$F47&lt;TODAY(),Gantt.Chart!$H47&gt;0,TODAY()&lt;Gantt.Chart!$G47),"Comenzó - En proceso",IF(Gantt.Chart!$H47=1,"Completo",IF(AND(Gantt.Chart!$G47&lt;TODAY(),Gantt.Chart!$H47&lt;1),"En proceso",IF(AND(TODAY()&gt;Gantt.Chart!$F47,Gantt.Chart!$H47=0),"No iniciada - Vencida","error"))))))</f>
        <v/>
      </c>
      <c r="J47" s="2" t="str">
        <f t="shared" si="130"/>
        <v/>
      </c>
    </row>
    <row r="48" spans="3:11" ht="18" customHeight="1" x14ac:dyDescent="0.25">
      <c r="C48" s="14"/>
      <c r="D48" s="13"/>
      <c r="E48" s="5"/>
      <c r="F48" s="6"/>
      <c r="G48" s="16" t="str">
        <f>IFERROR(IF(AND(Settings!$F$20="Si",Settings!$F$22="Si"),WORKDAY.INTL(Gantt.Chart!F48,Gantt.Chart!E48-1,"0000000",Holidays!$D$7:$H$36),IF(AND(Settings!$F$20="No",Settings!$F$22="No"),WORKDAY.INTL(Gantt.Chart!F48,Gantt.Chart!E48-1,"0000011",Holidays!$D$7:$H$36),IF(AND(Settings!$F$20="Si",Settings!$F$22="No"),WORKDAY.INTL(Gantt.Chart!F48,Gantt.Chart!E48-1,"0000001",Holidays!$D$7:$H$36),IF(AND(Settings!$F$20="No",Settings!$F$22="Si"),WORKDAY.INTL(Gantt.Chart!F48,Gantt.Chart!E48-1,"0000010",Holidays!$D$7:$H$36))))),"")</f>
        <v/>
      </c>
      <c r="H48" s="8"/>
      <c r="I48" s="68" t="str">
        <f ca="1">IF(Gantt.Chart!$D48="","",IF(AND(Gantt.Chart!$F48&gt;TODAY(),Gantt.Chart!$H48=0),"Planificado",IF(AND(Gantt.Chart!$F48&lt;TODAY(),Gantt.Chart!$H48&gt;0,TODAY()&lt;Gantt.Chart!$G48),"Comenzó - En proceso",IF(Gantt.Chart!$H48=1,"Completo",IF(AND(Gantt.Chart!$G48&lt;TODAY(),Gantt.Chart!$H48&lt;1),"En proceso",IF(AND(TODAY()&gt;Gantt.Chart!$F48,Gantt.Chart!$H48=0),"No iniciada - Vencida","error"))))))</f>
        <v/>
      </c>
      <c r="J48" s="2" t="str">
        <f t="shared" si="130"/>
        <v/>
      </c>
    </row>
    <row r="49" spans="3:10" ht="18" customHeight="1" x14ac:dyDescent="0.25">
      <c r="C49" s="14"/>
      <c r="D49" s="14"/>
      <c r="E49" s="5"/>
      <c r="F49" s="6"/>
      <c r="G49" s="16" t="str">
        <f>IFERROR(IF(AND(Settings!$F$20="Si",Settings!$F$22="Si"),WORKDAY.INTL(Gantt.Chart!F49,Gantt.Chart!E49-1,"0000000",Holidays!$D$7:$H$36),IF(AND(Settings!$F$20="No",Settings!$F$22="No"),WORKDAY.INTL(Gantt.Chart!F49,Gantt.Chart!E49-1,"0000011",Holidays!$D$7:$H$36),IF(AND(Settings!$F$20="Si",Settings!$F$22="No"),WORKDAY.INTL(Gantt.Chart!F49,Gantt.Chart!E49-1,"0000001",Holidays!$D$7:$H$36),IF(AND(Settings!$F$20="No",Settings!$F$22="Si"),WORKDAY.INTL(Gantt.Chart!F49,Gantt.Chart!E49-1,"0000010",Holidays!$D$7:$H$36))))),"")</f>
        <v/>
      </c>
      <c r="H49" s="8"/>
      <c r="I49" s="68" t="str">
        <f ca="1">IF(Gantt.Chart!$D49="","",IF(AND(Gantt.Chart!$F49&gt;TODAY(),Gantt.Chart!$H49=0),"Planificado",IF(AND(Gantt.Chart!$F49&lt;TODAY(),Gantt.Chart!$H49&gt;0,TODAY()&lt;Gantt.Chart!$G49),"Comenzó - En proceso",IF(Gantt.Chart!$H49=1,"Completo",IF(AND(Gantt.Chart!$G49&lt;TODAY(),Gantt.Chart!$H49&lt;1),"En proceso",IF(AND(TODAY()&gt;Gantt.Chart!$F49,Gantt.Chart!$H49=0),"No iniciada - Vencida","error"))))))</f>
        <v/>
      </c>
      <c r="J49" s="2" t="str">
        <f t="shared" si="130"/>
        <v/>
      </c>
    </row>
    <row r="50" spans="3:10" ht="18" customHeight="1" x14ac:dyDescent="0.25">
      <c r="C50" s="14"/>
      <c r="D50" s="14"/>
      <c r="E50" s="5"/>
      <c r="F50" s="6"/>
      <c r="G50" s="16" t="str">
        <f>IFERROR(IF(AND(Settings!$F$20="Si",Settings!$F$22="Si"),WORKDAY.INTL(Gantt.Chart!F50,Gantt.Chart!E50-1,"0000000",Holidays!$D$7:$H$36),IF(AND(Settings!$F$20="No",Settings!$F$22="No"),WORKDAY.INTL(Gantt.Chart!F50,Gantt.Chart!E50-1,"0000011",Holidays!$D$7:$H$36),IF(AND(Settings!$F$20="Si",Settings!$F$22="No"),WORKDAY.INTL(Gantt.Chart!F50,Gantt.Chart!E50-1,"0000001",Holidays!$D$7:$H$36),IF(AND(Settings!$F$20="No",Settings!$F$22="Si"),WORKDAY.INTL(Gantt.Chart!F50,Gantt.Chart!E50-1,"0000010",Holidays!$D$7:$H$36))))),"")</f>
        <v/>
      </c>
      <c r="H50" s="8"/>
      <c r="I50" s="68" t="str">
        <f ca="1">IF(Gantt.Chart!$D50="","",IF(AND(Gantt.Chart!$F50&gt;TODAY(),Gantt.Chart!$H50=0),"Planificado",IF(AND(Gantt.Chart!$F50&lt;TODAY(),Gantt.Chart!$H50&gt;0,TODAY()&lt;Gantt.Chart!$G50),"Comenzó - En proceso",IF(Gantt.Chart!$H50=1,"Completo",IF(AND(Gantt.Chart!$G50&lt;TODAY(),Gantt.Chart!$H50&lt;1),"En proceso",IF(AND(TODAY()&gt;Gantt.Chart!$F50,Gantt.Chart!$H50=0),"No iniciada - Vencida","error"))))))</f>
        <v/>
      </c>
      <c r="J50" s="2" t="str">
        <f t="shared" si="130"/>
        <v/>
      </c>
    </row>
    <row r="51" spans="3:10" ht="18" customHeight="1" x14ac:dyDescent="0.25">
      <c r="C51" s="14"/>
      <c r="D51" s="13"/>
      <c r="E51" s="5"/>
      <c r="F51" s="6"/>
      <c r="G51" s="16" t="str">
        <f>IFERROR(IF(AND(Settings!$F$20="Si",Settings!$F$22="Si"),WORKDAY.INTL(Gantt.Chart!F51,Gantt.Chart!E51-1,"0000000",Holidays!$D$7:$H$36),IF(AND(Settings!$F$20="No",Settings!$F$22="No"),WORKDAY.INTL(Gantt.Chart!F51,Gantt.Chart!E51-1,"0000011",Holidays!$D$7:$H$36),IF(AND(Settings!$F$20="Si",Settings!$F$22="No"),WORKDAY.INTL(Gantt.Chart!F51,Gantt.Chart!E51-1,"0000001",Holidays!$D$7:$H$36),IF(AND(Settings!$F$20="No",Settings!$F$22="Si"),WORKDAY.INTL(Gantt.Chart!F51,Gantt.Chart!E51-1,"0000010",Holidays!$D$7:$H$36))))),"")</f>
        <v/>
      </c>
      <c r="H51" s="8"/>
      <c r="I51" s="68" t="str">
        <f ca="1">IF(Gantt.Chart!$D51="","",IF(AND(Gantt.Chart!$F51&gt;TODAY(),Gantt.Chart!$H51=0),"Planificado",IF(AND(Gantt.Chart!$F51&lt;TODAY(),Gantt.Chart!$H51&gt;0,TODAY()&lt;Gantt.Chart!$G51),"Comenzó - En proceso",IF(Gantt.Chart!$H51=1,"Completo",IF(AND(Gantt.Chart!$G51&lt;TODAY(),Gantt.Chart!$H51&lt;1),"En proceso",IF(AND(TODAY()&gt;Gantt.Chart!$F51,Gantt.Chart!$H51=0),"No iniciada - Vencida","error"))))))</f>
        <v/>
      </c>
      <c r="J51" s="2" t="str">
        <f t="shared" si="130"/>
        <v/>
      </c>
    </row>
    <row r="52" spans="3:10" ht="18" customHeight="1" x14ac:dyDescent="0.25">
      <c r="C52" s="14"/>
      <c r="D52" s="14"/>
      <c r="E52" s="5"/>
      <c r="F52" s="6"/>
      <c r="G52" s="16" t="str">
        <f>IFERROR(IF(AND(Settings!$F$20="Si",Settings!$F$22="Si"),WORKDAY.INTL(Gantt.Chart!F52,Gantt.Chart!E52-1,"0000000",Holidays!$D$7:$H$36),IF(AND(Settings!$F$20="No",Settings!$F$22="No"),WORKDAY.INTL(Gantt.Chart!F52,Gantt.Chart!E52-1,"0000011",Holidays!$D$7:$H$36),IF(AND(Settings!$F$20="Si",Settings!$F$22="No"),WORKDAY.INTL(Gantt.Chart!F52,Gantt.Chart!E52-1,"0000001",Holidays!$D$7:$H$36),IF(AND(Settings!$F$20="No",Settings!$F$22="Si"),WORKDAY.INTL(Gantt.Chart!F52,Gantt.Chart!E52-1,"0000010",Holidays!$D$7:$H$36))))),"")</f>
        <v/>
      </c>
      <c r="H52" s="8"/>
      <c r="I52" s="68" t="str">
        <f ca="1">IF(Gantt.Chart!$D52="","",IF(AND(Gantt.Chart!$F52&gt;TODAY(),Gantt.Chart!$H52=0),"Planificado",IF(AND(Gantt.Chart!$F52&lt;TODAY(),Gantt.Chart!$H52&gt;0,TODAY()&lt;Gantt.Chart!$G52),"Comenzó - En proceso",IF(Gantt.Chart!$H52=1,"Completo",IF(AND(Gantt.Chart!$G52&lt;TODAY(),Gantt.Chart!$H52&lt;1),"En proceso",IF(AND(TODAY()&gt;Gantt.Chart!$F52,Gantt.Chart!$H52=0),"No iniciada - Vencida","error"))))))</f>
        <v/>
      </c>
      <c r="J52" s="2" t="str">
        <f t="shared" si="130"/>
        <v/>
      </c>
    </row>
    <row r="53" spans="3:10" ht="18" customHeight="1" x14ac:dyDescent="0.25">
      <c r="C53" s="14"/>
      <c r="D53" s="14"/>
      <c r="E53" s="5"/>
      <c r="F53" s="6"/>
      <c r="G53" s="16" t="str">
        <f>IFERROR(IF(AND(Settings!$F$20="Si",Settings!$F$22="Si"),WORKDAY.INTL(Gantt.Chart!F53,Gantt.Chart!E53-1,"0000000",Holidays!$D$7:$H$36),IF(AND(Settings!$F$20="No",Settings!$F$22="No"),WORKDAY.INTL(Gantt.Chart!F53,Gantt.Chart!E53-1,"0000011",Holidays!$D$7:$H$36),IF(AND(Settings!$F$20="Si",Settings!$F$22="No"),WORKDAY.INTL(Gantt.Chart!F53,Gantt.Chart!E53-1,"0000001",Holidays!$D$7:$H$36),IF(AND(Settings!$F$20="No",Settings!$F$22="Si"),WORKDAY.INTL(Gantt.Chart!F53,Gantt.Chart!E53-1,"0000010",Holidays!$D$7:$H$36))))),"")</f>
        <v/>
      </c>
      <c r="H53" s="8"/>
      <c r="I53" s="68" t="str">
        <f ca="1">IF(Gantt.Chart!$D53="","",IF(AND(Gantt.Chart!$F53&gt;TODAY(),Gantt.Chart!$H53=0),"Planificado",IF(AND(Gantt.Chart!$F53&lt;TODAY(),Gantt.Chart!$H53&gt;0,TODAY()&lt;Gantt.Chart!$G53),"Comenzó - En proceso",IF(Gantt.Chart!$H53=1,"Completo",IF(AND(Gantt.Chart!$G53&lt;TODAY(),Gantt.Chart!$H53&lt;1),"En proceso",IF(AND(TODAY()&gt;Gantt.Chart!$F53,Gantt.Chart!$H53=0),"No iniciada - Vencida","error"))))))</f>
        <v/>
      </c>
      <c r="J53" s="2" t="str">
        <f t="shared" si="130"/>
        <v/>
      </c>
    </row>
    <row r="54" spans="3:10" ht="18" customHeight="1" x14ac:dyDescent="0.25">
      <c r="C54" s="14"/>
      <c r="D54" s="13"/>
      <c r="E54" s="5"/>
      <c r="F54" s="6"/>
      <c r="G54" s="16" t="str">
        <f>IFERROR(IF(AND(Settings!$F$20="Si",Settings!$F$22="Si"),WORKDAY.INTL(Gantt.Chart!F54,Gantt.Chart!E54-1,"0000000",Holidays!$D$7:$H$36),IF(AND(Settings!$F$20="No",Settings!$F$22="No"),WORKDAY.INTL(Gantt.Chart!F54,Gantt.Chart!E54-1,"0000011",Holidays!$D$7:$H$36),IF(AND(Settings!$F$20="Si",Settings!$F$22="No"),WORKDAY.INTL(Gantt.Chart!F54,Gantt.Chart!E54-1,"0000001",Holidays!$D$7:$H$36),IF(AND(Settings!$F$20="No",Settings!$F$22="Si"),WORKDAY.INTL(Gantt.Chart!F54,Gantt.Chart!E54-1,"0000010",Holidays!$D$7:$H$36))))),"")</f>
        <v/>
      </c>
      <c r="H54" s="8"/>
      <c r="I54" s="68" t="str">
        <f ca="1">IF(Gantt.Chart!$D54="","",IF(AND(Gantt.Chart!$F54&gt;TODAY(),Gantt.Chart!$H54=0),"Planificado",IF(AND(Gantt.Chart!$F54&lt;TODAY(),Gantt.Chart!$H54&gt;0,TODAY()&lt;Gantt.Chart!$G54),"Comenzó - En proceso",IF(Gantt.Chart!$H54=1,"Completo",IF(AND(Gantt.Chart!$G54&lt;TODAY(),Gantt.Chart!$H54&lt;1),"En proceso",IF(AND(TODAY()&gt;Gantt.Chart!$F54,Gantt.Chart!$H54=0),"No iniciada - Vencida","error"))))))</f>
        <v/>
      </c>
      <c r="J54" s="2" t="str">
        <f t="shared" si="130"/>
        <v/>
      </c>
    </row>
    <row r="55" spans="3:10" ht="18" customHeight="1" x14ac:dyDescent="0.25">
      <c r="C55" s="14"/>
      <c r="D55" s="14"/>
      <c r="E55" s="5"/>
      <c r="F55" s="6"/>
      <c r="G55" s="16" t="str">
        <f>IFERROR(IF(AND(Settings!$F$20="Si",Settings!$F$22="Si"),WORKDAY.INTL(Gantt.Chart!F55,Gantt.Chart!E55-1,"0000000",Holidays!$D$7:$H$36),IF(AND(Settings!$F$20="No",Settings!$F$22="No"),WORKDAY.INTL(Gantt.Chart!F55,Gantt.Chart!E55-1,"0000011",Holidays!$D$7:$H$36),IF(AND(Settings!$F$20="Si",Settings!$F$22="No"),WORKDAY.INTL(Gantt.Chart!F55,Gantt.Chart!E55-1,"0000001",Holidays!$D$7:$H$36),IF(AND(Settings!$F$20="No",Settings!$F$22="Si"),WORKDAY.INTL(Gantt.Chart!F55,Gantt.Chart!E55-1,"0000010",Holidays!$D$7:$H$36))))),"")</f>
        <v/>
      </c>
      <c r="H55" s="8"/>
      <c r="I55" s="68" t="str">
        <f ca="1">IF(Gantt.Chart!$D55="","",IF(AND(Gantt.Chart!$F55&gt;TODAY(),Gantt.Chart!$H55=0),"Planificado",IF(AND(Gantt.Chart!$F55&lt;TODAY(),Gantt.Chart!$H55&gt;0,TODAY()&lt;Gantt.Chart!$G55),"Comenzó - En proceso",IF(Gantt.Chart!$H55=1,"Completo",IF(AND(Gantt.Chart!$G55&lt;TODAY(),Gantt.Chart!$H55&lt;1),"En proceso",IF(AND(TODAY()&gt;Gantt.Chart!$F55,Gantt.Chart!$H55=0),"No iniciada - Vencida","error"))))))</f>
        <v/>
      </c>
      <c r="J55" s="2" t="str">
        <f t="shared" si="130"/>
        <v/>
      </c>
    </row>
    <row r="56" spans="3:10" ht="18" customHeight="1" x14ac:dyDescent="0.25">
      <c r="C56" s="14"/>
      <c r="D56" s="14"/>
      <c r="E56" s="5"/>
      <c r="F56" s="6"/>
      <c r="G56" s="16" t="str">
        <f>IFERROR(IF(AND(Settings!$F$20="Si",Settings!$F$22="Si"),WORKDAY.INTL(Gantt.Chart!F56,Gantt.Chart!E56-1,"0000000",Holidays!$D$7:$H$36),IF(AND(Settings!$F$20="No",Settings!$F$22="No"),WORKDAY.INTL(Gantt.Chart!F56,Gantt.Chart!E56-1,"0000011",Holidays!$D$7:$H$36),IF(AND(Settings!$F$20="Si",Settings!$F$22="No"),WORKDAY.INTL(Gantt.Chart!F56,Gantt.Chart!E56-1,"0000001",Holidays!$D$7:$H$36),IF(AND(Settings!$F$20="No",Settings!$F$22="Si"),WORKDAY.INTL(Gantt.Chart!F56,Gantt.Chart!E56-1,"0000010",Holidays!$D$7:$H$36))))),"")</f>
        <v/>
      </c>
      <c r="H56" s="8"/>
      <c r="I56" s="68" t="str">
        <f ca="1">IF(Gantt.Chart!$D56="","",IF(AND(Gantt.Chart!$F56&gt;TODAY(),Gantt.Chart!$H56=0),"Planificado",IF(AND(Gantt.Chart!$F56&lt;TODAY(),Gantt.Chart!$H56&gt;0,TODAY()&lt;Gantt.Chart!$G56),"Comenzó - En proceso",IF(Gantt.Chart!$H56=1,"Completo",IF(AND(Gantt.Chart!$G56&lt;TODAY(),Gantt.Chart!$H56&lt;1),"En proceso",IF(AND(TODAY()&gt;Gantt.Chart!$F56,Gantt.Chart!$H56=0),"No iniciada - Vencida","error"))))))</f>
        <v/>
      </c>
      <c r="J56" s="2" t="str">
        <f t="shared" si="130"/>
        <v/>
      </c>
    </row>
    <row r="57" spans="3:10" ht="18" customHeight="1" x14ac:dyDescent="0.25">
      <c r="C57" s="14"/>
      <c r="D57" s="13"/>
      <c r="E57" s="5"/>
      <c r="F57" s="6"/>
      <c r="G57" s="16" t="str">
        <f>IFERROR(IF(AND(Settings!$F$20="Si",Settings!$F$22="Si"),WORKDAY.INTL(Gantt.Chart!F57,Gantt.Chart!E57-1,"0000000",Holidays!$D$7:$H$36),IF(AND(Settings!$F$20="No",Settings!$F$22="No"),WORKDAY.INTL(Gantt.Chart!F57,Gantt.Chart!E57-1,"0000011",Holidays!$D$7:$H$36),IF(AND(Settings!$F$20="Si",Settings!$F$22="No"),WORKDAY.INTL(Gantt.Chart!F57,Gantt.Chart!E57-1,"0000001",Holidays!$D$7:$H$36),IF(AND(Settings!$F$20="No",Settings!$F$22="Si"),WORKDAY.INTL(Gantt.Chart!F57,Gantt.Chart!E57-1,"0000010",Holidays!$D$7:$H$36))))),"")</f>
        <v/>
      </c>
      <c r="H57" s="8"/>
      <c r="I57" s="68" t="str">
        <f ca="1">IF(Gantt.Chart!$D57="","",IF(AND(Gantt.Chart!$F57&gt;TODAY(),Gantt.Chart!$H57=0),"Planificado",IF(AND(Gantt.Chart!$F57&lt;TODAY(),Gantt.Chart!$H57&gt;0,TODAY()&lt;Gantt.Chart!$G57),"Comenzó - En proceso",IF(Gantt.Chart!$H57=1,"Completo",IF(AND(Gantt.Chart!$G57&lt;TODAY(),Gantt.Chart!$H57&lt;1),"En proceso",IF(AND(TODAY()&gt;Gantt.Chart!$F57,Gantt.Chart!$H57=0),"No iniciada - Vencida","error"))))))</f>
        <v/>
      </c>
      <c r="J57" s="2" t="str">
        <f t="shared" si="130"/>
        <v/>
      </c>
    </row>
    <row r="58" spans="3:10" ht="18" customHeight="1" x14ac:dyDescent="0.25">
      <c r="C58" s="14"/>
      <c r="D58" s="14"/>
      <c r="E58" s="5"/>
      <c r="F58" s="6"/>
      <c r="G58" s="16" t="str">
        <f>IFERROR(IF(AND(Settings!$F$20="Si",Settings!$F$22="Si"),WORKDAY.INTL(Gantt.Chart!F58,Gantt.Chart!E58-1,"0000000",Holidays!$D$7:$H$36),IF(AND(Settings!$F$20="No",Settings!$F$22="No"),WORKDAY.INTL(Gantt.Chart!F58,Gantt.Chart!E58-1,"0000011",Holidays!$D$7:$H$36),IF(AND(Settings!$F$20="Si",Settings!$F$22="No"),WORKDAY.INTL(Gantt.Chart!F58,Gantt.Chart!E58-1,"0000001",Holidays!$D$7:$H$36),IF(AND(Settings!$F$20="No",Settings!$F$22="Si"),WORKDAY.INTL(Gantt.Chart!F58,Gantt.Chart!E58-1,"0000010",Holidays!$D$7:$H$36))))),"")</f>
        <v/>
      </c>
      <c r="H58" s="8"/>
      <c r="I58" s="68" t="str">
        <f ca="1">IF(Gantt.Chart!$D58="","",IF(AND(Gantt.Chart!$F58&gt;TODAY(),Gantt.Chart!$H58=0),"Planificado",IF(AND(Gantt.Chart!$F58&lt;TODAY(),Gantt.Chart!$H58&gt;0,TODAY()&lt;Gantt.Chart!$G58),"Comenzó - En proceso",IF(Gantt.Chart!$H58=1,"Completo",IF(AND(Gantt.Chart!$G58&lt;TODAY(),Gantt.Chart!$H58&lt;1),"En proceso",IF(AND(TODAY()&gt;Gantt.Chart!$F58,Gantt.Chart!$H58=0),"No iniciada - Vencida","error"))))))</f>
        <v/>
      </c>
      <c r="J58" s="2" t="str">
        <f t="shared" si="130"/>
        <v/>
      </c>
    </row>
    <row r="59" spans="3:10" ht="18" customHeight="1" x14ac:dyDescent="0.25">
      <c r="C59" s="14"/>
      <c r="D59" s="14"/>
      <c r="E59" s="5"/>
      <c r="F59" s="6"/>
      <c r="G59" s="16" t="str">
        <f>IFERROR(IF(AND(Settings!$F$20="Si",Settings!$F$22="Si"),WORKDAY.INTL(Gantt.Chart!F59,Gantt.Chart!E59-1,"0000000",Holidays!$D$7:$H$36),IF(AND(Settings!$F$20="No",Settings!$F$22="No"),WORKDAY.INTL(Gantt.Chart!F59,Gantt.Chart!E59-1,"0000011",Holidays!$D$7:$H$36),IF(AND(Settings!$F$20="Si",Settings!$F$22="No"),WORKDAY.INTL(Gantt.Chart!F59,Gantt.Chart!E59-1,"0000001",Holidays!$D$7:$H$36),IF(AND(Settings!$F$20="No",Settings!$F$22="Si"),WORKDAY.INTL(Gantt.Chart!F59,Gantt.Chart!E59-1,"0000010",Holidays!$D$7:$H$36))))),"")</f>
        <v/>
      </c>
      <c r="H59" s="8"/>
      <c r="I59" s="68" t="str">
        <f ca="1">IF(Gantt.Chart!$D59="","",IF(AND(Gantt.Chart!$F59&gt;TODAY(),Gantt.Chart!$H59=0),"Planificado",IF(AND(Gantt.Chart!$F59&lt;TODAY(),Gantt.Chart!$H59&gt;0,TODAY()&lt;Gantt.Chart!$G59),"Comenzó - En proceso",IF(Gantt.Chart!$H59=1,"Completo",IF(AND(Gantt.Chart!$G59&lt;TODAY(),Gantt.Chart!$H59&lt;1),"En proceso",IF(AND(TODAY()&gt;Gantt.Chart!$F59,Gantt.Chart!$H59=0),"No iniciada - Vencida","error"))))))</f>
        <v/>
      </c>
      <c r="J59" s="2" t="str">
        <f t="shared" si="130"/>
        <v/>
      </c>
    </row>
    <row r="60" spans="3:10" ht="18" customHeight="1" x14ac:dyDescent="0.25">
      <c r="C60" s="14"/>
      <c r="D60" s="13"/>
      <c r="E60" s="5"/>
      <c r="F60" s="6"/>
      <c r="G60" s="16" t="str">
        <f>IFERROR(IF(AND(Settings!$F$20="Si",Settings!$F$22="Si"),WORKDAY.INTL(Gantt.Chart!F60,Gantt.Chart!E60-1,"0000000",Holidays!$D$7:$H$36),IF(AND(Settings!$F$20="No",Settings!$F$22="No"),WORKDAY.INTL(Gantt.Chart!F60,Gantt.Chart!E60-1,"0000011",Holidays!$D$7:$H$36),IF(AND(Settings!$F$20="Si",Settings!$F$22="No"),WORKDAY.INTL(Gantt.Chart!F60,Gantt.Chart!E60-1,"0000001",Holidays!$D$7:$H$36),IF(AND(Settings!$F$20="No",Settings!$F$22="Si"),WORKDAY.INTL(Gantt.Chart!F60,Gantt.Chart!E60-1,"0000010",Holidays!$D$7:$H$36))))),"")</f>
        <v/>
      </c>
      <c r="H60" s="8"/>
      <c r="I60" s="68" t="str">
        <f ca="1">IF(Gantt.Chart!$D60="","",IF(AND(Gantt.Chart!$F60&gt;TODAY(),Gantt.Chart!$H60=0),"Planificado",IF(AND(Gantt.Chart!$F60&lt;TODAY(),Gantt.Chart!$H60&gt;0,TODAY()&lt;Gantt.Chart!$G60),"Comenzó - En proceso",IF(Gantt.Chart!$H60=1,"Completo",IF(AND(Gantt.Chart!$G60&lt;TODAY(),Gantt.Chart!$H60&lt;1),"En proceso",IF(AND(TODAY()&gt;Gantt.Chart!$F60,Gantt.Chart!$H60=0),"No iniciada - Vencida","error"))))))</f>
        <v/>
      </c>
      <c r="J60" s="2" t="str">
        <f t="shared" si="130"/>
        <v/>
      </c>
    </row>
    <row r="61" spans="3:10" ht="18" customHeight="1" x14ac:dyDescent="0.25">
      <c r="C61" s="14"/>
      <c r="D61" s="14"/>
      <c r="E61" s="5"/>
      <c r="F61" s="6"/>
      <c r="G61" s="16" t="str">
        <f>IFERROR(IF(AND(Settings!$F$20="Si",Settings!$F$22="Si"),WORKDAY.INTL(Gantt.Chart!F61,Gantt.Chart!E61-1,"0000000",Holidays!$D$7:$H$36),IF(AND(Settings!$F$20="No",Settings!$F$22="No"),WORKDAY.INTL(Gantt.Chart!F61,Gantt.Chart!E61-1,"0000011",Holidays!$D$7:$H$36),IF(AND(Settings!$F$20="Si",Settings!$F$22="No"),WORKDAY.INTL(Gantt.Chart!F61,Gantt.Chart!E61-1,"0000001",Holidays!$D$7:$H$36),IF(AND(Settings!$F$20="No",Settings!$F$22="Si"),WORKDAY.INTL(Gantt.Chart!F61,Gantt.Chart!E61-1,"0000010",Holidays!$D$7:$H$36))))),"")</f>
        <v/>
      </c>
      <c r="H61" s="8"/>
      <c r="I61" s="68" t="str">
        <f ca="1">IF(Gantt.Chart!$D61="","",IF(AND(Gantt.Chart!$F61&gt;TODAY(),Gantt.Chart!$H61=0),"Planificado",IF(AND(Gantt.Chart!$F61&lt;TODAY(),Gantt.Chart!$H61&gt;0,TODAY()&lt;Gantt.Chart!$G61),"Comenzó - En proceso",IF(Gantt.Chart!$H61=1,"Completo",IF(AND(Gantt.Chart!$G61&lt;TODAY(),Gantt.Chart!$H61&lt;1),"En proceso",IF(AND(TODAY()&gt;Gantt.Chart!$F61,Gantt.Chart!$H61=0),"No iniciada - Vencida","error"))))))</f>
        <v/>
      </c>
      <c r="J61" s="2" t="str">
        <f t="shared" si="130"/>
        <v/>
      </c>
    </row>
    <row r="62" spans="3:10" ht="18" customHeight="1" x14ac:dyDescent="0.25">
      <c r="C62" s="14"/>
      <c r="D62" s="14"/>
      <c r="E62" s="5"/>
      <c r="F62" s="6"/>
      <c r="G62" s="16" t="str">
        <f>IFERROR(IF(AND(Settings!$F$20="Si",Settings!$F$22="Si"),WORKDAY.INTL(Gantt.Chart!F62,Gantt.Chart!E62-1,"0000000",Holidays!$D$7:$H$36),IF(AND(Settings!$F$20="No",Settings!$F$22="No"),WORKDAY.INTL(Gantt.Chart!F62,Gantt.Chart!E62-1,"0000011",Holidays!$D$7:$H$36),IF(AND(Settings!$F$20="Si",Settings!$F$22="No"),WORKDAY.INTL(Gantt.Chart!F62,Gantt.Chart!E62-1,"0000001",Holidays!$D$7:$H$36),IF(AND(Settings!$F$20="No",Settings!$F$22="Si"),WORKDAY.INTL(Gantt.Chart!F62,Gantt.Chart!E62-1,"0000010",Holidays!$D$7:$H$36))))),"")</f>
        <v/>
      </c>
      <c r="H62" s="8"/>
      <c r="I62" s="68" t="str">
        <f ca="1">IF(Gantt.Chart!$D62="","",IF(AND(Gantt.Chart!$F62&gt;TODAY(),Gantt.Chart!$H62=0),"Planificado",IF(AND(Gantt.Chart!$F62&lt;TODAY(),Gantt.Chart!$H62&gt;0,TODAY()&lt;Gantt.Chart!$G62),"Comenzó - En proceso",IF(Gantt.Chart!$H62=1,"Completo",IF(AND(Gantt.Chart!$G62&lt;TODAY(),Gantt.Chart!$H62&lt;1),"En proceso",IF(AND(TODAY()&gt;Gantt.Chart!$F62,Gantt.Chart!$H62=0),"No iniciada - Vencida","error"))))))</f>
        <v/>
      </c>
      <c r="J62" s="2" t="str">
        <f t="shared" si="130"/>
        <v/>
      </c>
    </row>
    <row r="63" spans="3:10" ht="18" customHeight="1" x14ac:dyDescent="0.25">
      <c r="C63" s="14"/>
      <c r="D63" s="13"/>
      <c r="E63" s="5"/>
      <c r="F63" s="6"/>
      <c r="G63" s="16" t="str">
        <f>IFERROR(IF(AND(Settings!$F$20="Si",Settings!$F$22="Si"),WORKDAY.INTL(Gantt.Chart!F63,Gantt.Chart!E63-1,"0000000",Holidays!$D$7:$H$36),IF(AND(Settings!$F$20="No",Settings!$F$22="No"),WORKDAY.INTL(Gantt.Chart!F63,Gantt.Chart!E63-1,"0000011",Holidays!$D$7:$H$36),IF(AND(Settings!$F$20="Si",Settings!$F$22="No"),WORKDAY.INTL(Gantt.Chart!F63,Gantt.Chart!E63-1,"0000001",Holidays!$D$7:$H$36),IF(AND(Settings!$F$20="No",Settings!$F$22="Si"),WORKDAY.INTL(Gantt.Chart!F63,Gantt.Chart!E63-1,"0000010",Holidays!$D$7:$H$36))))),"")</f>
        <v/>
      </c>
      <c r="H63" s="8"/>
      <c r="I63" s="68" t="str">
        <f ca="1">IF(Gantt.Chart!$D63="","",IF(AND(Gantt.Chart!$F63&gt;TODAY(),Gantt.Chart!$H63=0),"Planificado",IF(AND(Gantt.Chart!$F63&lt;TODAY(),Gantt.Chart!$H63&gt;0,TODAY()&lt;Gantt.Chart!$G63),"Comenzó - En proceso",IF(Gantt.Chart!$H63=1,"Completo",IF(AND(Gantt.Chart!$G63&lt;TODAY(),Gantt.Chart!$H63&lt;1),"En proceso",IF(AND(TODAY()&gt;Gantt.Chart!$F63,Gantt.Chart!$H63=0),"No iniciada - Vencida","error"))))))</f>
        <v/>
      </c>
      <c r="J63" s="2" t="str">
        <f t="shared" si="130"/>
        <v/>
      </c>
    </row>
    <row r="64" spans="3:10" ht="18" customHeight="1" x14ac:dyDescent="0.25">
      <c r="C64" s="14"/>
      <c r="D64" s="14"/>
      <c r="E64" s="5"/>
      <c r="F64" s="6"/>
      <c r="G64" s="16" t="str">
        <f>IFERROR(IF(AND(Settings!$F$20="Si",Settings!$F$22="Si"),WORKDAY.INTL(Gantt.Chart!F64,Gantt.Chart!E64-1,"0000000",Holidays!$D$7:$H$36),IF(AND(Settings!$F$20="No",Settings!$F$22="No"),WORKDAY.INTL(Gantt.Chart!F64,Gantt.Chart!E64-1,"0000011",Holidays!$D$7:$H$36),IF(AND(Settings!$F$20="Si",Settings!$F$22="No"),WORKDAY.INTL(Gantt.Chart!F64,Gantt.Chart!E64-1,"0000001",Holidays!$D$7:$H$36),IF(AND(Settings!$F$20="No",Settings!$F$22="Si"),WORKDAY.INTL(Gantt.Chart!F64,Gantt.Chart!E64-1,"0000010",Holidays!$D$7:$H$36))))),"")</f>
        <v/>
      </c>
      <c r="H64" s="8"/>
      <c r="I64" s="68" t="str">
        <f ca="1">IF(Gantt.Chart!$D64="","",IF(AND(Gantt.Chart!$F64&gt;TODAY(),Gantt.Chart!$H64=0),"Planificado",IF(AND(Gantt.Chart!$F64&lt;TODAY(),Gantt.Chart!$H64&gt;0,TODAY()&lt;Gantt.Chart!$G64),"Comenzó - En proceso",IF(Gantt.Chart!$H64=1,"Completo",IF(AND(Gantt.Chart!$G64&lt;TODAY(),Gantt.Chart!$H64&lt;1),"En proceso",IF(AND(TODAY()&gt;Gantt.Chart!$F64,Gantt.Chart!$H64=0),"No iniciada - Vencida","error"))))))</f>
        <v/>
      </c>
      <c r="J64" s="2" t="str">
        <f t="shared" si="130"/>
        <v/>
      </c>
    </row>
    <row r="65" spans="3:10" ht="18" customHeight="1" x14ac:dyDescent="0.25">
      <c r="C65" s="14"/>
      <c r="D65" s="14"/>
      <c r="E65" s="5"/>
      <c r="F65" s="6"/>
      <c r="G65" s="16" t="str">
        <f>IFERROR(IF(AND(Settings!$F$20="Si",Settings!$F$22="Si"),WORKDAY.INTL(Gantt.Chart!F65,Gantt.Chart!E65-1,"0000000",Holidays!$D$7:$H$36),IF(AND(Settings!$F$20="No",Settings!$F$22="No"),WORKDAY.INTL(Gantt.Chart!F65,Gantt.Chart!E65-1,"0000011",Holidays!$D$7:$H$36),IF(AND(Settings!$F$20="Si",Settings!$F$22="No"),WORKDAY.INTL(Gantt.Chart!F65,Gantt.Chart!E65-1,"0000001",Holidays!$D$7:$H$36),IF(AND(Settings!$F$20="No",Settings!$F$22="Si"),WORKDAY.INTL(Gantt.Chart!F65,Gantt.Chart!E65-1,"0000010",Holidays!$D$7:$H$36))))),"")</f>
        <v/>
      </c>
      <c r="H65" s="8"/>
      <c r="I65" s="68" t="str">
        <f ca="1">IF(Gantt.Chart!$D65="","",IF(AND(Gantt.Chart!$F65&gt;TODAY(),Gantt.Chart!$H65=0),"Planificado",IF(AND(Gantt.Chart!$F65&lt;TODAY(),Gantt.Chart!$H65&gt;0,TODAY()&lt;Gantt.Chart!$G65),"Comenzó - En proceso",IF(Gantt.Chart!$H65=1,"Completo",IF(AND(Gantt.Chart!$G65&lt;TODAY(),Gantt.Chart!$H65&lt;1),"En proceso",IF(AND(TODAY()&gt;Gantt.Chart!$F65,Gantt.Chart!$H65=0),"No iniciada - Vencida","error"))))))</f>
        <v/>
      </c>
      <c r="J65" s="2" t="str">
        <f t="shared" si="130"/>
        <v/>
      </c>
    </row>
    <row r="66" spans="3:10" ht="18" customHeight="1" x14ac:dyDescent="0.25">
      <c r="C66" s="14"/>
      <c r="D66" s="13"/>
      <c r="E66" s="5"/>
      <c r="F66" s="6"/>
      <c r="G66" s="16" t="str">
        <f>IFERROR(IF(AND(Settings!$F$20="Si",Settings!$F$22="Si"),WORKDAY.INTL(Gantt.Chart!F66,Gantt.Chart!E66-1,"0000000",Holidays!$D$7:$H$36),IF(AND(Settings!$F$20="No",Settings!$F$22="No"),WORKDAY.INTL(Gantt.Chart!F66,Gantt.Chart!E66-1,"0000011",Holidays!$D$7:$H$36),IF(AND(Settings!$F$20="Si",Settings!$F$22="No"),WORKDAY.INTL(Gantt.Chart!F66,Gantt.Chart!E66-1,"0000001",Holidays!$D$7:$H$36),IF(AND(Settings!$F$20="No",Settings!$F$22="Si"),WORKDAY.INTL(Gantt.Chart!F66,Gantt.Chart!E66-1,"0000010",Holidays!$D$7:$H$36))))),"")</f>
        <v/>
      </c>
      <c r="H66" s="8"/>
      <c r="I66" s="68" t="str">
        <f ca="1">IF(Gantt.Chart!$D66="","",IF(AND(Gantt.Chart!$F66&gt;TODAY(),Gantt.Chart!$H66=0),"Planificado",IF(AND(Gantt.Chart!$F66&lt;TODAY(),Gantt.Chart!$H66&gt;0,TODAY()&lt;Gantt.Chart!$G66),"Comenzó - En proceso",IF(Gantt.Chart!$H66=1,"Completo",IF(AND(Gantt.Chart!$G66&lt;TODAY(),Gantt.Chart!$H66&lt;1),"En proceso",IF(AND(TODAY()&gt;Gantt.Chart!$F66,Gantt.Chart!$H66=0),"No iniciada - Vencida","error"))))))</f>
        <v/>
      </c>
      <c r="J66" s="2" t="str">
        <f t="shared" si="130"/>
        <v/>
      </c>
    </row>
    <row r="67" spans="3:10" ht="18" customHeight="1" x14ac:dyDescent="0.25">
      <c r="C67" s="14"/>
      <c r="D67" s="14"/>
      <c r="E67" s="5"/>
      <c r="F67" s="6"/>
      <c r="G67" s="16" t="str">
        <f>IFERROR(IF(AND(Settings!$F$20="Si",Settings!$F$22="Si"),WORKDAY.INTL(Gantt.Chart!F67,Gantt.Chart!E67-1,"0000000",Holidays!$D$7:$H$36),IF(AND(Settings!$F$20="No",Settings!$F$22="No"),WORKDAY.INTL(Gantt.Chart!F67,Gantt.Chart!E67-1,"0000011",Holidays!$D$7:$H$36),IF(AND(Settings!$F$20="Si",Settings!$F$22="No"),WORKDAY.INTL(Gantt.Chart!F67,Gantt.Chart!E67-1,"0000001",Holidays!$D$7:$H$36),IF(AND(Settings!$F$20="No",Settings!$F$22="Si"),WORKDAY.INTL(Gantt.Chart!F67,Gantt.Chart!E67-1,"0000010",Holidays!$D$7:$H$36))))),"")</f>
        <v/>
      </c>
      <c r="H67" s="8"/>
      <c r="I67" s="68" t="str">
        <f ca="1">IF(Gantt.Chart!$D67="","",IF(AND(Gantt.Chart!$F67&gt;TODAY(),Gantt.Chart!$H67=0),"Planificado",IF(AND(Gantt.Chart!$F67&lt;TODAY(),Gantt.Chart!$H67&gt;0,TODAY()&lt;Gantt.Chart!$G67),"Comenzó - En proceso",IF(Gantt.Chart!$H67=1,"Completo",IF(AND(Gantt.Chart!$G67&lt;TODAY(),Gantt.Chart!$H67&lt;1),"En proceso",IF(AND(TODAY()&gt;Gantt.Chart!$F67,Gantt.Chart!$H67=0),"No iniciada - Vencida","error"))))))</f>
        <v/>
      </c>
      <c r="J67" s="2" t="str">
        <f t="shared" si="130"/>
        <v/>
      </c>
    </row>
    <row r="68" spans="3:10" ht="18" customHeight="1" x14ac:dyDescent="0.25">
      <c r="C68" s="14"/>
      <c r="D68" s="14"/>
      <c r="E68" s="5"/>
      <c r="F68" s="6"/>
      <c r="G68" s="16" t="str">
        <f>IFERROR(IF(AND(Settings!$F$20="Si",Settings!$F$22="Si"),WORKDAY.INTL(Gantt.Chart!F68,Gantt.Chart!E68-1,"0000000",Holidays!$D$7:$H$36),IF(AND(Settings!$F$20="No",Settings!$F$22="No"),WORKDAY.INTL(Gantt.Chart!F68,Gantt.Chart!E68-1,"0000011",Holidays!$D$7:$H$36),IF(AND(Settings!$F$20="Si",Settings!$F$22="No"),WORKDAY.INTL(Gantt.Chart!F68,Gantt.Chart!E68-1,"0000001",Holidays!$D$7:$H$36),IF(AND(Settings!$F$20="No",Settings!$F$22="Si"),WORKDAY.INTL(Gantt.Chart!F68,Gantt.Chart!E68-1,"0000010",Holidays!$D$7:$H$36))))),"")</f>
        <v/>
      </c>
      <c r="H68" s="8"/>
      <c r="I68" s="68" t="str">
        <f ca="1">IF(Gantt.Chart!$D68="","",IF(AND(Gantt.Chart!$F68&gt;TODAY(),Gantt.Chart!$H68=0),"Planificado",IF(AND(Gantt.Chart!$F68&lt;TODAY(),Gantt.Chart!$H68&gt;0,TODAY()&lt;Gantt.Chart!$G68),"Comenzó - En proceso",IF(Gantt.Chart!$H68=1,"Completo",IF(AND(Gantt.Chart!$G68&lt;TODAY(),Gantt.Chart!$H68&lt;1),"En proceso",IF(AND(TODAY()&gt;Gantt.Chart!$F68,Gantt.Chart!$H68=0),"No iniciada - Vencida","error"))))))</f>
        <v/>
      </c>
      <c r="J68" s="2" t="str">
        <f t="shared" si="130"/>
        <v/>
      </c>
    </row>
    <row r="69" spans="3:10" ht="18" customHeight="1" x14ac:dyDescent="0.25">
      <c r="C69" s="14"/>
      <c r="D69" s="13"/>
      <c r="E69" s="5"/>
      <c r="F69" s="6"/>
      <c r="G69" s="16" t="str">
        <f>IFERROR(IF(AND(Settings!$F$20="Si",Settings!$F$22="Si"),WORKDAY.INTL(Gantt.Chart!F69,Gantt.Chart!E69-1,"0000000",Holidays!$D$7:$H$36),IF(AND(Settings!$F$20="No",Settings!$F$22="No"),WORKDAY.INTL(Gantt.Chart!F69,Gantt.Chart!E69-1,"0000011",Holidays!$D$7:$H$36),IF(AND(Settings!$F$20="Si",Settings!$F$22="No"),WORKDAY.INTL(Gantt.Chart!F69,Gantt.Chart!E69-1,"0000001",Holidays!$D$7:$H$36),IF(AND(Settings!$F$20="No",Settings!$F$22="Si"),WORKDAY.INTL(Gantt.Chart!F69,Gantt.Chart!E69-1,"0000010",Holidays!$D$7:$H$36))))),"")</f>
        <v/>
      </c>
      <c r="H69" s="8"/>
      <c r="I69" s="68" t="str">
        <f ca="1">IF(Gantt.Chart!$D69="","",IF(AND(Gantt.Chart!$F69&gt;TODAY(),Gantt.Chart!$H69=0),"Planificado",IF(AND(Gantt.Chart!$F69&lt;TODAY(),Gantt.Chart!$H69&gt;0,TODAY()&lt;Gantt.Chart!$G69),"Comenzó - En proceso",IF(Gantt.Chart!$H69=1,"Completo",IF(AND(Gantt.Chart!$G69&lt;TODAY(),Gantt.Chart!$H69&lt;1),"En proceso",IF(AND(TODAY()&gt;Gantt.Chart!$F69,Gantt.Chart!$H69=0),"No iniciada - Vencida","error"))))))</f>
        <v/>
      </c>
      <c r="J69" s="2" t="str">
        <f t="shared" si="130"/>
        <v/>
      </c>
    </row>
    <row r="70" spans="3:10" ht="18" customHeight="1" x14ac:dyDescent="0.25">
      <c r="C70" s="14"/>
      <c r="D70" s="14"/>
      <c r="E70" s="5"/>
      <c r="F70" s="6"/>
      <c r="G70" s="16" t="str">
        <f>IFERROR(IF(AND(Settings!$F$20="Si",Settings!$F$22="Si"),WORKDAY.INTL(Gantt.Chart!F70,Gantt.Chart!E70-1,"0000000",Holidays!$D$7:$H$36),IF(AND(Settings!$F$20="No",Settings!$F$22="No"),WORKDAY.INTL(Gantt.Chart!F70,Gantt.Chart!E70-1,"0000011",Holidays!$D$7:$H$36),IF(AND(Settings!$F$20="Si",Settings!$F$22="No"),WORKDAY.INTL(Gantt.Chart!F70,Gantt.Chart!E70-1,"0000001",Holidays!$D$7:$H$36),IF(AND(Settings!$F$20="No",Settings!$F$22="Si"),WORKDAY.INTL(Gantt.Chart!F70,Gantt.Chart!E70-1,"0000010",Holidays!$D$7:$H$36))))),"")</f>
        <v/>
      </c>
      <c r="H70" s="8"/>
      <c r="I70" s="68" t="str">
        <f ca="1">IF(Gantt.Chart!$D70="","",IF(AND(Gantt.Chart!$F70&gt;TODAY(),Gantt.Chart!$H70=0),"Planificado",IF(AND(Gantt.Chart!$F70&lt;TODAY(),Gantt.Chart!$H70&gt;0,TODAY()&lt;Gantt.Chart!$G70),"Comenzó - En proceso",IF(Gantt.Chart!$H70=1,"Completo",IF(AND(Gantt.Chart!$G70&lt;TODAY(),Gantt.Chart!$H70&lt;1),"En proceso",IF(AND(TODAY()&gt;Gantt.Chart!$F70,Gantt.Chart!$H70=0),"No iniciada - Vencida","error"))))))</f>
        <v/>
      </c>
      <c r="J70" s="2" t="str">
        <f t="shared" si="130"/>
        <v/>
      </c>
    </row>
    <row r="71" spans="3:10" ht="18" customHeight="1" x14ac:dyDescent="0.25">
      <c r="C71" s="14"/>
      <c r="D71" s="14"/>
      <c r="E71" s="5"/>
      <c r="F71" s="6"/>
      <c r="G71" s="16" t="str">
        <f>IFERROR(IF(AND(Settings!$F$20="Si",Settings!$F$22="Si"),WORKDAY.INTL(Gantt.Chart!F71,Gantt.Chart!E71-1,"0000000",Holidays!$D$7:$H$36),IF(AND(Settings!$F$20="No",Settings!$F$22="No"),WORKDAY.INTL(Gantt.Chart!F71,Gantt.Chart!E71-1,"0000011",Holidays!$D$7:$H$36),IF(AND(Settings!$F$20="Si",Settings!$F$22="No"),WORKDAY.INTL(Gantt.Chart!F71,Gantt.Chart!E71-1,"0000001",Holidays!$D$7:$H$36),IF(AND(Settings!$F$20="No",Settings!$F$22="Si"),WORKDAY.INTL(Gantt.Chart!F71,Gantt.Chart!E71-1,"0000010",Holidays!$D$7:$H$36))))),"")</f>
        <v/>
      </c>
      <c r="H71" s="8"/>
      <c r="I71" s="68" t="str">
        <f ca="1">IF(Gantt.Chart!$D71="","",IF(AND(Gantt.Chart!$F71&gt;TODAY(),Gantt.Chart!$H71=0),"Planificado",IF(AND(Gantt.Chart!$F71&lt;TODAY(),Gantt.Chart!$H71&gt;0,TODAY()&lt;Gantt.Chart!$G71),"Comenzó - En proceso",IF(Gantt.Chart!$H71=1,"Completo",IF(AND(Gantt.Chart!$G71&lt;TODAY(),Gantt.Chart!$H71&lt;1),"En proceso",IF(AND(TODAY()&gt;Gantt.Chart!$F71,Gantt.Chart!$H71=0),"No iniciada - Vencida","error"))))))</f>
        <v/>
      </c>
      <c r="J71" s="2" t="str">
        <f t="shared" si="130"/>
        <v/>
      </c>
    </row>
    <row r="72" spans="3:10" ht="18" customHeight="1" x14ac:dyDescent="0.25">
      <c r="C72" s="14"/>
      <c r="D72" s="13"/>
      <c r="E72" s="5"/>
      <c r="F72" s="6"/>
      <c r="G72" s="16" t="str">
        <f>IFERROR(IF(AND(Settings!$F$20="Si",Settings!$F$22="Si"),WORKDAY.INTL(Gantt.Chart!F72,Gantt.Chart!E72-1,"0000000",Holidays!$D$7:$H$36),IF(AND(Settings!$F$20="No",Settings!$F$22="No"),WORKDAY.INTL(Gantt.Chart!F72,Gantt.Chart!E72-1,"0000011",Holidays!$D$7:$H$36),IF(AND(Settings!$F$20="Si",Settings!$F$22="No"),WORKDAY.INTL(Gantt.Chart!F72,Gantt.Chart!E72-1,"0000001",Holidays!$D$7:$H$36),IF(AND(Settings!$F$20="No",Settings!$F$22="Si"),WORKDAY.INTL(Gantt.Chart!F72,Gantt.Chart!E72-1,"0000010",Holidays!$D$7:$H$36))))),"")</f>
        <v/>
      </c>
      <c r="H72" s="8"/>
      <c r="I72" s="68" t="str">
        <f ca="1">IF(Gantt.Chart!$D72="","",IF(AND(Gantt.Chart!$F72&gt;TODAY(),Gantt.Chart!$H72=0),"Planificado",IF(AND(Gantt.Chart!$F72&lt;TODAY(),Gantt.Chart!$H72&gt;0,TODAY()&lt;Gantt.Chart!$G72),"Comenzó - En proceso",IF(Gantt.Chart!$H72=1,"Completo",IF(AND(Gantt.Chart!$G72&lt;TODAY(),Gantt.Chart!$H72&lt;1),"En proceso",IF(AND(TODAY()&gt;Gantt.Chart!$F72,Gantt.Chart!$H72=0),"No iniciada - Vencida","error"))))))</f>
        <v/>
      </c>
      <c r="J72" s="2" t="str">
        <f t="shared" si="130"/>
        <v/>
      </c>
    </row>
    <row r="73" spans="3:10" ht="18" customHeight="1" x14ac:dyDescent="0.25">
      <c r="C73" s="14"/>
      <c r="D73" s="14"/>
      <c r="E73" s="5"/>
      <c r="F73" s="6"/>
      <c r="G73" s="16" t="str">
        <f>IFERROR(IF(AND(Settings!$F$20="Si",Settings!$F$22="Si"),WORKDAY.INTL(Gantt.Chart!F73,Gantt.Chart!E73-1,"0000000",Holidays!$D$7:$H$36),IF(AND(Settings!$F$20="No",Settings!$F$22="No"),WORKDAY.INTL(Gantt.Chart!F73,Gantt.Chart!E73-1,"0000011",Holidays!$D$7:$H$36),IF(AND(Settings!$F$20="Si",Settings!$F$22="No"),WORKDAY.INTL(Gantt.Chart!F73,Gantt.Chart!E73-1,"0000001",Holidays!$D$7:$H$36),IF(AND(Settings!$F$20="No",Settings!$F$22="Si"),WORKDAY.INTL(Gantt.Chart!F73,Gantt.Chart!E73-1,"0000010",Holidays!$D$7:$H$36))))),"")</f>
        <v/>
      </c>
      <c r="H73" s="8"/>
      <c r="I73" s="68" t="str">
        <f ca="1">IF(Gantt.Chart!$D73="","",IF(AND(Gantt.Chart!$F73&gt;TODAY(),Gantt.Chart!$H73=0),"Planificado",IF(AND(Gantt.Chart!$F73&lt;TODAY(),Gantt.Chart!$H73&gt;0,TODAY()&lt;Gantt.Chart!$G73),"Comenzó - En proceso",IF(Gantt.Chart!$H73=1,"Completo",IF(AND(Gantt.Chart!$G73&lt;TODAY(),Gantt.Chart!$H73&lt;1),"En proceso",IF(AND(TODAY()&gt;Gantt.Chart!$F73,Gantt.Chart!$H73=0),"No iniciada - Vencida","error"))))))</f>
        <v/>
      </c>
      <c r="J73" s="2" t="str">
        <f t="shared" si="130"/>
        <v/>
      </c>
    </row>
    <row r="74" spans="3:10" ht="18" customHeight="1" x14ac:dyDescent="0.25">
      <c r="C74" s="14"/>
      <c r="D74" s="14"/>
      <c r="E74" s="5"/>
      <c r="F74" s="6"/>
      <c r="G74" s="16" t="str">
        <f>IFERROR(IF(AND(Settings!$F$20="Si",Settings!$F$22="Si"),WORKDAY.INTL(Gantt.Chart!F74,Gantt.Chart!E74-1,"0000000",Holidays!$D$7:$H$36),IF(AND(Settings!$F$20="No",Settings!$F$22="No"),WORKDAY.INTL(Gantt.Chart!F74,Gantt.Chart!E74-1,"0000011",Holidays!$D$7:$H$36),IF(AND(Settings!$F$20="Si",Settings!$F$22="No"),WORKDAY.INTL(Gantt.Chart!F74,Gantt.Chart!E74-1,"0000001",Holidays!$D$7:$H$36),IF(AND(Settings!$F$20="No",Settings!$F$22="Si"),WORKDAY.INTL(Gantt.Chart!F74,Gantt.Chart!E74-1,"0000010",Holidays!$D$7:$H$36))))),"")</f>
        <v/>
      </c>
      <c r="H74" s="8"/>
      <c r="I74" s="68" t="str">
        <f ca="1">IF(Gantt.Chart!$D74="","",IF(AND(Gantt.Chart!$F74&gt;TODAY(),Gantt.Chart!$H74=0),"Planificado",IF(AND(Gantt.Chart!$F74&lt;TODAY(),Gantt.Chart!$H74&gt;0,TODAY()&lt;Gantt.Chart!$G74),"Comenzó - En proceso",IF(Gantt.Chart!$H74=1,"Completo",IF(AND(Gantt.Chart!$G74&lt;TODAY(),Gantt.Chart!$H74&lt;1),"En proceso",IF(AND(TODAY()&gt;Gantt.Chart!$F74,Gantt.Chart!$H74=0),"No iniciada - Vencida","error"))))))</f>
        <v/>
      </c>
      <c r="J74" s="2" t="str">
        <f t="shared" si="130"/>
        <v/>
      </c>
    </row>
    <row r="75" spans="3:10" ht="18" customHeight="1" x14ac:dyDescent="0.25">
      <c r="C75" s="14"/>
      <c r="D75" s="13"/>
      <c r="E75" s="5"/>
      <c r="F75" s="6"/>
      <c r="G75" s="16" t="str">
        <f>IFERROR(IF(AND(Settings!$F$20="Si",Settings!$F$22="Si"),WORKDAY.INTL(Gantt.Chart!F75,Gantt.Chart!E75-1,"0000000",Holidays!$D$7:$H$36),IF(AND(Settings!$F$20="No",Settings!$F$22="No"),WORKDAY.INTL(Gantt.Chart!F75,Gantt.Chart!E75-1,"0000011",Holidays!$D$7:$H$36),IF(AND(Settings!$F$20="Si",Settings!$F$22="No"),WORKDAY.INTL(Gantt.Chart!F75,Gantt.Chart!E75-1,"0000001",Holidays!$D$7:$H$36),IF(AND(Settings!$F$20="No",Settings!$F$22="Si"),WORKDAY.INTL(Gantt.Chart!F75,Gantt.Chart!E75-1,"0000010",Holidays!$D$7:$H$36))))),"")</f>
        <v/>
      </c>
      <c r="H75" s="8"/>
      <c r="I75" s="68" t="str">
        <f ca="1">IF(Gantt.Chart!$D75="","",IF(AND(Gantt.Chart!$F75&gt;TODAY(),Gantt.Chart!$H75=0),"Planificado",IF(AND(Gantt.Chart!$F75&lt;TODAY(),Gantt.Chart!$H75&gt;0,TODAY()&lt;Gantt.Chart!$G75),"Comenzó - En proceso",IF(Gantt.Chart!$H75=1,"Completo",IF(AND(Gantt.Chart!$G75&lt;TODAY(),Gantt.Chart!$H75&lt;1),"En proceso",IF(AND(TODAY()&gt;Gantt.Chart!$F75,Gantt.Chart!$H75=0),"No iniciada - Vencida","error"))))))</f>
        <v/>
      </c>
      <c r="J75" s="2" t="str">
        <f t="shared" si="130"/>
        <v/>
      </c>
    </row>
    <row r="76" spans="3:10" ht="18" customHeight="1" x14ac:dyDescent="0.25">
      <c r="C76" s="14"/>
      <c r="D76" s="14"/>
      <c r="E76" s="5"/>
      <c r="F76" s="6"/>
      <c r="G76" s="16" t="str">
        <f>IFERROR(IF(AND(Settings!$F$20="Si",Settings!$F$22="Si"),WORKDAY.INTL(Gantt.Chart!F76,Gantt.Chart!E76-1,"0000000",Holidays!$D$7:$H$36),IF(AND(Settings!$F$20="No",Settings!$F$22="No"),WORKDAY.INTL(Gantt.Chart!F76,Gantt.Chart!E76-1,"0000011",Holidays!$D$7:$H$36),IF(AND(Settings!$F$20="Si",Settings!$F$22="No"),WORKDAY.INTL(Gantt.Chart!F76,Gantt.Chart!E76-1,"0000001",Holidays!$D$7:$H$36),IF(AND(Settings!$F$20="No",Settings!$F$22="Si"),WORKDAY.INTL(Gantt.Chart!F76,Gantt.Chart!E76-1,"0000010",Holidays!$D$7:$H$36))))),"")</f>
        <v/>
      </c>
      <c r="H76" s="8"/>
      <c r="I76" s="68" t="str">
        <f ca="1">IF(Gantt.Chart!$D76="","",IF(AND(Gantt.Chart!$F76&gt;TODAY(),Gantt.Chart!$H76=0),"Planificado",IF(AND(Gantt.Chart!$F76&lt;TODAY(),Gantt.Chart!$H76&gt;0,TODAY()&lt;Gantt.Chart!$G76),"Comenzó - En proceso",IF(Gantt.Chart!$H76=1,"Completo",IF(AND(Gantt.Chart!$G76&lt;TODAY(),Gantt.Chart!$H76&lt;1),"En proceso",IF(AND(TODAY()&gt;Gantt.Chart!$F76,Gantt.Chart!$H76=0),"No iniciada - Vencida","error"))))))</f>
        <v/>
      </c>
      <c r="J76" s="2" t="str">
        <f t="shared" si="130"/>
        <v/>
      </c>
    </row>
    <row r="77" spans="3:10" ht="18" customHeight="1" x14ac:dyDescent="0.25">
      <c r="C77" s="14"/>
      <c r="D77" s="14"/>
      <c r="E77" s="5"/>
      <c r="F77" s="6"/>
      <c r="G77" s="16" t="str">
        <f>IFERROR(IF(AND(Settings!$F$20="Si",Settings!$F$22="Si"),WORKDAY.INTL(Gantt.Chart!F77,Gantt.Chart!E77-1,"0000000",Holidays!$D$7:$H$36),IF(AND(Settings!$F$20="No",Settings!$F$22="No"),WORKDAY.INTL(Gantt.Chart!F77,Gantt.Chart!E77-1,"0000011",Holidays!$D$7:$H$36),IF(AND(Settings!$F$20="Si",Settings!$F$22="No"),WORKDAY.INTL(Gantt.Chart!F77,Gantt.Chart!E77-1,"0000001",Holidays!$D$7:$H$36),IF(AND(Settings!$F$20="No",Settings!$F$22="Si"),WORKDAY.INTL(Gantt.Chart!F77,Gantt.Chart!E77-1,"0000010",Holidays!$D$7:$H$36))))),"")</f>
        <v/>
      </c>
      <c r="H77" s="8"/>
      <c r="I77" s="68" t="str">
        <f ca="1">IF(Gantt.Chart!$D77="","",IF(AND(Gantt.Chart!$F77&gt;TODAY(),Gantt.Chart!$H77=0),"Planificado",IF(AND(Gantt.Chart!$F77&lt;TODAY(),Gantt.Chart!$H77&gt;0,TODAY()&lt;Gantt.Chart!$G77),"Comenzó - En proceso",IF(Gantt.Chart!$H77=1,"Completo",IF(AND(Gantt.Chart!$G77&lt;TODAY(),Gantt.Chart!$H77&lt;1),"En proceso",IF(AND(TODAY()&gt;Gantt.Chart!$F77,Gantt.Chart!$H77=0),"No iniciada - Vencida","error"))))))</f>
        <v/>
      </c>
      <c r="J77" s="2" t="str">
        <f t="shared" si="130"/>
        <v/>
      </c>
    </row>
    <row r="78" spans="3:10" ht="18" customHeight="1" x14ac:dyDescent="0.25">
      <c r="C78" s="14"/>
      <c r="D78" s="13"/>
      <c r="E78" s="5"/>
      <c r="F78" s="6"/>
      <c r="G78" s="16" t="str">
        <f>IFERROR(IF(AND(Settings!$F$20="Si",Settings!$F$22="Si"),WORKDAY.INTL(Gantt.Chart!F78,Gantt.Chart!E78-1,"0000000",Holidays!$D$7:$H$36),IF(AND(Settings!$F$20="No",Settings!$F$22="No"),WORKDAY.INTL(Gantt.Chart!F78,Gantt.Chart!E78-1,"0000011",Holidays!$D$7:$H$36),IF(AND(Settings!$F$20="Si",Settings!$F$22="No"),WORKDAY.INTL(Gantt.Chart!F78,Gantt.Chart!E78-1,"0000001",Holidays!$D$7:$H$36),IF(AND(Settings!$F$20="No",Settings!$F$22="Si"),WORKDAY.INTL(Gantt.Chart!F78,Gantt.Chart!E78-1,"0000010",Holidays!$D$7:$H$36))))),"")</f>
        <v/>
      </c>
      <c r="H78" s="8"/>
      <c r="I78" s="68" t="str">
        <f ca="1">IF(Gantt.Chart!$D78="","",IF(AND(Gantt.Chart!$F78&gt;TODAY(),Gantt.Chart!$H78=0),"Planificado",IF(AND(Gantt.Chart!$F78&lt;TODAY(),Gantt.Chart!$H78&gt;0,TODAY()&lt;Gantt.Chart!$G78),"Comenzó - En proceso",IF(Gantt.Chart!$H78=1,"Completo",IF(AND(Gantt.Chart!$G78&lt;TODAY(),Gantt.Chart!$H78&lt;1),"En proceso",IF(AND(TODAY()&gt;Gantt.Chart!$F78,Gantt.Chart!$H78=0),"No iniciada - Vencida","error"))))))</f>
        <v/>
      </c>
      <c r="J78" s="2" t="str">
        <f t="shared" si="130"/>
        <v/>
      </c>
    </row>
    <row r="79" spans="3:10" ht="18" customHeight="1" x14ac:dyDescent="0.25">
      <c r="C79" s="14"/>
      <c r="D79" s="14"/>
      <c r="E79" s="5"/>
      <c r="F79" s="6"/>
      <c r="G79" s="16" t="str">
        <f>IFERROR(IF(AND(Settings!$F$20="Si",Settings!$F$22="Si"),WORKDAY.INTL(Gantt.Chart!F79,Gantt.Chart!E79-1,"0000000",Holidays!$D$7:$H$36),IF(AND(Settings!$F$20="No",Settings!$F$22="No"),WORKDAY.INTL(Gantt.Chart!F79,Gantt.Chart!E79-1,"0000011",Holidays!$D$7:$H$36),IF(AND(Settings!$F$20="Si",Settings!$F$22="No"),WORKDAY.INTL(Gantt.Chart!F79,Gantt.Chart!E79-1,"0000001",Holidays!$D$7:$H$36),IF(AND(Settings!$F$20="No",Settings!$F$22="Si"),WORKDAY.INTL(Gantt.Chart!F79,Gantt.Chart!E79-1,"0000010",Holidays!$D$7:$H$36))))),"")</f>
        <v/>
      </c>
      <c r="H79" s="8"/>
      <c r="I79" s="68" t="str">
        <f ca="1">IF(Gantt.Chart!$D79="","",IF(AND(Gantt.Chart!$F79&gt;TODAY(),Gantt.Chart!$H79=0),"Planificado",IF(AND(Gantt.Chart!$F79&lt;TODAY(),Gantt.Chart!$H79&gt;0,TODAY()&lt;Gantt.Chart!$G79),"Comenzó - En proceso",IF(Gantt.Chart!$H79=1,"Completo",IF(AND(Gantt.Chart!$G79&lt;TODAY(),Gantt.Chart!$H79&lt;1),"En proceso",IF(AND(TODAY()&gt;Gantt.Chart!$F79,Gantt.Chart!$H79=0),"No iniciada - Vencida","error"))))))</f>
        <v/>
      </c>
      <c r="J79" s="2" t="str">
        <f t="shared" si="130"/>
        <v/>
      </c>
    </row>
    <row r="80" spans="3:10" ht="18" customHeight="1" x14ac:dyDescent="0.25">
      <c r="C80" s="14"/>
      <c r="D80" s="14"/>
      <c r="E80" s="5"/>
      <c r="F80" s="6"/>
      <c r="G80" s="16" t="str">
        <f>IFERROR(IF(AND(Settings!$F$20="Si",Settings!$F$22="Si"),WORKDAY.INTL(Gantt.Chart!F80,Gantt.Chart!E80-1,"0000000",Holidays!$D$7:$H$36),IF(AND(Settings!$F$20="No",Settings!$F$22="No"),WORKDAY.INTL(Gantt.Chart!F80,Gantt.Chart!E80-1,"0000011",Holidays!$D$7:$H$36),IF(AND(Settings!$F$20="Si",Settings!$F$22="No"),WORKDAY.INTL(Gantt.Chart!F80,Gantt.Chart!E80-1,"0000001",Holidays!$D$7:$H$36),IF(AND(Settings!$F$20="No",Settings!$F$22="Si"),WORKDAY.INTL(Gantt.Chart!F80,Gantt.Chart!E80-1,"0000010",Holidays!$D$7:$H$36))))),"")</f>
        <v/>
      </c>
      <c r="H80" s="8"/>
      <c r="I80" s="68" t="str">
        <f ca="1">IF(Gantt.Chart!$D80="","",IF(AND(Gantt.Chart!$F80&gt;TODAY(),Gantt.Chart!$H80=0),"Planificado",IF(AND(Gantt.Chart!$F80&lt;TODAY(),Gantt.Chart!$H80&gt;0,TODAY()&lt;Gantt.Chart!$G80),"Comenzó - En proceso",IF(Gantt.Chart!$H80=1,"Completo",IF(AND(Gantt.Chart!$G80&lt;TODAY(),Gantt.Chart!$H80&lt;1),"En proceso",IF(AND(TODAY()&gt;Gantt.Chart!$F80,Gantt.Chart!$H80=0),"No iniciada - Vencida","error"))))))</f>
        <v/>
      </c>
      <c r="J80" s="2" t="str">
        <f t="shared" si="130"/>
        <v/>
      </c>
    </row>
    <row r="81" spans="3:10" ht="18" customHeight="1" x14ac:dyDescent="0.25">
      <c r="C81" s="14"/>
      <c r="D81" s="13"/>
      <c r="E81" s="5"/>
      <c r="F81" s="6"/>
      <c r="G81" s="16" t="str">
        <f>IFERROR(IF(AND(Settings!$F$20="Si",Settings!$F$22="Si"),WORKDAY.INTL(Gantt.Chart!F81,Gantt.Chart!E81-1,"0000000",Holidays!$D$7:$H$36),IF(AND(Settings!$F$20="No",Settings!$F$22="No"),WORKDAY.INTL(Gantt.Chart!F81,Gantt.Chart!E81-1,"0000011",Holidays!$D$7:$H$36),IF(AND(Settings!$F$20="Si",Settings!$F$22="No"),WORKDAY.INTL(Gantt.Chart!F81,Gantt.Chart!E81-1,"0000001",Holidays!$D$7:$H$36),IF(AND(Settings!$F$20="No",Settings!$F$22="Si"),WORKDAY.INTL(Gantt.Chart!F81,Gantt.Chart!E81-1,"0000010",Holidays!$D$7:$H$36))))),"")</f>
        <v/>
      </c>
      <c r="H81" s="8"/>
      <c r="I81" s="68" t="str">
        <f ca="1">IF(Gantt.Chart!$D81="","",IF(AND(Gantt.Chart!$F81&gt;TODAY(),Gantt.Chart!$H81=0),"Planificado",IF(AND(Gantt.Chart!$F81&lt;TODAY(),Gantt.Chart!$H81&gt;0,TODAY()&lt;Gantt.Chart!$G81),"Comenzó - En proceso",IF(Gantt.Chart!$H81=1,"Completo",IF(AND(Gantt.Chart!$G81&lt;TODAY(),Gantt.Chart!$H81&lt;1),"En proceso",IF(AND(TODAY()&gt;Gantt.Chart!$F81,Gantt.Chart!$H81=0),"No iniciada - Vencida","error"))))))</f>
        <v/>
      </c>
      <c r="J81" s="2" t="str">
        <f t="shared" si="130"/>
        <v/>
      </c>
    </row>
    <row r="82" spans="3:10" ht="18" customHeight="1" x14ac:dyDescent="0.25">
      <c r="C82" s="14"/>
      <c r="D82" s="14"/>
      <c r="E82" s="5"/>
      <c r="F82" s="6"/>
      <c r="G82" s="16" t="str">
        <f>IFERROR(IF(AND(Settings!$F$20="Si",Settings!$F$22="Si"),WORKDAY.INTL(Gantt.Chart!F82,Gantt.Chart!E82-1,"0000000",Holidays!$D$7:$H$36),IF(AND(Settings!$F$20="No",Settings!$F$22="No"),WORKDAY.INTL(Gantt.Chart!F82,Gantt.Chart!E82-1,"0000011",Holidays!$D$7:$H$36),IF(AND(Settings!$F$20="Si",Settings!$F$22="No"),WORKDAY.INTL(Gantt.Chart!F82,Gantt.Chart!E82-1,"0000001",Holidays!$D$7:$H$36),IF(AND(Settings!$F$20="No",Settings!$F$22="Si"),WORKDAY.INTL(Gantt.Chart!F82,Gantt.Chart!E82-1,"0000010",Holidays!$D$7:$H$36))))),"")</f>
        <v/>
      </c>
      <c r="H82" s="8"/>
      <c r="I82" s="68" t="str">
        <f ca="1">IF(Gantt.Chart!$D82="","",IF(AND(Gantt.Chart!$F82&gt;TODAY(),Gantt.Chart!$H82=0),"Planificado",IF(AND(Gantt.Chart!$F82&lt;TODAY(),Gantt.Chart!$H82&gt;0,TODAY()&lt;Gantt.Chart!$G82),"Comenzó - En proceso",IF(Gantt.Chart!$H82=1,"Completo",IF(AND(Gantt.Chart!$G82&lt;TODAY(),Gantt.Chart!$H82&lt;1),"En proceso",IF(AND(TODAY()&gt;Gantt.Chart!$F82,Gantt.Chart!$H82=0),"No iniciada - Vencida","error"))))))</f>
        <v/>
      </c>
      <c r="J82" s="2" t="str">
        <f t="shared" si="130"/>
        <v/>
      </c>
    </row>
    <row r="83" spans="3:10" ht="18" customHeight="1" x14ac:dyDescent="0.25">
      <c r="C83" s="14"/>
      <c r="D83" s="14"/>
      <c r="E83" s="5"/>
      <c r="F83" s="6"/>
      <c r="G83" s="16" t="str">
        <f>IFERROR(IF(AND(Settings!$F$20="Si",Settings!$F$22="Si"),WORKDAY.INTL(Gantt.Chart!F83,Gantt.Chart!E83-1,"0000000",Holidays!$D$7:$H$36),IF(AND(Settings!$F$20="No",Settings!$F$22="No"),WORKDAY.INTL(Gantt.Chart!F83,Gantt.Chart!E83-1,"0000011",Holidays!$D$7:$H$36),IF(AND(Settings!$F$20="Si",Settings!$F$22="No"),WORKDAY.INTL(Gantt.Chart!F83,Gantt.Chart!E83-1,"0000001",Holidays!$D$7:$H$36),IF(AND(Settings!$F$20="No",Settings!$F$22="Si"),WORKDAY.INTL(Gantt.Chart!F83,Gantt.Chart!E83-1,"0000010",Holidays!$D$7:$H$36))))),"")</f>
        <v/>
      </c>
      <c r="H83" s="8"/>
      <c r="I83" s="68" t="str">
        <f ca="1">IF(Gantt.Chart!$D83="","",IF(AND(Gantt.Chart!$F83&gt;TODAY(),Gantt.Chart!$H83=0),"Planificado",IF(AND(Gantt.Chart!$F83&lt;TODAY(),Gantt.Chart!$H83&gt;0,TODAY()&lt;Gantt.Chart!$G83),"Comenzó - En proceso",IF(Gantt.Chart!$H83=1,"Completo",IF(AND(Gantt.Chart!$G83&lt;TODAY(),Gantt.Chart!$H83&lt;1),"En proceso",IF(AND(TODAY()&gt;Gantt.Chart!$F83,Gantt.Chart!$H83=0),"No iniciada - Vencida","error"))))))</f>
        <v/>
      </c>
      <c r="J83" s="2" t="str">
        <f t="shared" si="130"/>
        <v/>
      </c>
    </row>
    <row r="84" spans="3:10" ht="18" customHeight="1" x14ac:dyDescent="0.25">
      <c r="C84" s="14"/>
      <c r="D84" s="13"/>
      <c r="E84" s="5"/>
      <c r="F84" s="6"/>
      <c r="G84" s="16" t="str">
        <f>IFERROR(IF(AND(Settings!$F$20="Si",Settings!$F$22="Si"),WORKDAY.INTL(Gantt.Chart!F84,Gantt.Chart!E84-1,"0000000",Holidays!$D$7:$H$36),IF(AND(Settings!$F$20="No",Settings!$F$22="No"),WORKDAY.INTL(Gantt.Chart!F84,Gantt.Chart!E84-1,"0000011",Holidays!$D$7:$H$36),IF(AND(Settings!$F$20="Si",Settings!$F$22="No"),WORKDAY.INTL(Gantt.Chart!F84,Gantt.Chart!E84-1,"0000001",Holidays!$D$7:$H$36),IF(AND(Settings!$F$20="No",Settings!$F$22="Si"),WORKDAY.INTL(Gantt.Chart!F84,Gantt.Chart!E84-1,"0000010",Holidays!$D$7:$H$36))))),"")</f>
        <v/>
      </c>
      <c r="H84" s="8"/>
      <c r="I84" s="68" t="str">
        <f ca="1">IF(Gantt.Chart!$D84="","",IF(AND(Gantt.Chart!$F84&gt;TODAY(),Gantt.Chart!$H84=0),"Planificado",IF(AND(Gantt.Chart!$F84&lt;TODAY(),Gantt.Chart!$H84&gt;0,TODAY()&lt;Gantt.Chart!$G84),"Comenzó - En proceso",IF(Gantt.Chart!$H84=1,"Completo",IF(AND(Gantt.Chart!$G84&lt;TODAY(),Gantt.Chart!$H84&lt;1),"En proceso",IF(AND(TODAY()&gt;Gantt.Chart!$F84,Gantt.Chart!$H84=0),"No iniciada - Vencida","error"))))))</f>
        <v/>
      </c>
      <c r="J84" s="2" t="str">
        <f t="shared" si="130"/>
        <v/>
      </c>
    </row>
    <row r="85" spans="3:10" ht="18" customHeight="1" x14ac:dyDescent="0.25">
      <c r="C85" s="14"/>
      <c r="D85" s="14"/>
      <c r="E85" s="5"/>
      <c r="F85" s="6"/>
      <c r="G85" s="16" t="str">
        <f>IFERROR(IF(AND(Settings!$F$20="Si",Settings!$F$22="Si"),WORKDAY.INTL(Gantt.Chart!F85,Gantt.Chart!E85-1,"0000000",Holidays!$D$7:$H$36),IF(AND(Settings!$F$20="No",Settings!$F$22="No"),WORKDAY.INTL(Gantt.Chart!F85,Gantt.Chart!E85-1,"0000011",Holidays!$D$7:$H$36),IF(AND(Settings!$F$20="Si",Settings!$F$22="No"),WORKDAY.INTL(Gantt.Chart!F85,Gantt.Chart!E85-1,"0000001",Holidays!$D$7:$H$36),IF(AND(Settings!$F$20="No",Settings!$F$22="Si"),WORKDAY.INTL(Gantt.Chart!F85,Gantt.Chart!E85-1,"0000010",Holidays!$D$7:$H$36))))),"")</f>
        <v/>
      </c>
      <c r="H85" s="8"/>
      <c r="I85" s="68" t="str">
        <f ca="1">IF(Gantt.Chart!$D85="","",IF(AND(Gantt.Chart!$F85&gt;TODAY(),Gantt.Chart!$H85=0),"Planificado",IF(AND(Gantt.Chart!$F85&lt;TODAY(),Gantt.Chart!$H85&gt;0,TODAY()&lt;Gantt.Chart!$G85),"Comenzó - En proceso",IF(Gantt.Chart!$H85=1,"Completo",IF(AND(Gantt.Chart!$G85&lt;TODAY(),Gantt.Chart!$H85&lt;1),"En proceso",IF(AND(TODAY()&gt;Gantt.Chart!$F85,Gantt.Chart!$H85=0),"No iniciada - Vencida","error"))))))</f>
        <v/>
      </c>
      <c r="J85" s="2" t="str">
        <f t="shared" si="130"/>
        <v/>
      </c>
    </row>
    <row r="86" spans="3:10" ht="18" customHeight="1" x14ac:dyDescent="0.25">
      <c r="C86" s="14"/>
      <c r="D86" s="14"/>
      <c r="E86" s="5"/>
      <c r="F86" s="6"/>
      <c r="G86" s="16" t="str">
        <f>IFERROR(IF(AND(Settings!$F$20="Si",Settings!$F$22="Si"),WORKDAY.INTL(Gantt.Chart!F86,Gantt.Chart!E86-1,"0000000",Holidays!$D$7:$H$36),IF(AND(Settings!$F$20="No",Settings!$F$22="No"),WORKDAY.INTL(Gantt.Chart!F86,Gantt.Chart!E86-1,"0000011",Holidays!$D$7:$H$36),IF(AND(Settings!$F$20="Si",Settings!$F$22="No"),WORKDAY.INTL(Gantt.Chart!F86,Gantt.Chart!E86-1,"0000001",Holidays!$D$7:$H$36),IF(AND(Settings!$F$20="No",Settings!$F$22="Si"),WORKDAY.INTL(Gantt.Chart!F86,Gantt.Chart!E86-1,"0000010",Holidays!$D$7:$H$36))))),"")</f>
        <v/>
      </c>
      <c r="H86" s="8"/>
      <c r="I86" s="68" t="str">
        <f ca="1">IF(Gantt.Chart!$D86="","",IF(AND(Gantt.Chart!$F86&gt;TODAY(),Gantt.Chart!$H86=0),"Planificado",IF(AND(Gantt.Chart!$F86&lt;TODAY(),Gantt.Chart!$H86&gt;0,TODAY()&lt;Gantt.Chart!$G86),"Comenzó - En proceso",IF(Gantt.Chart!$H86=1,"Completo",IF(AND(Gantt.Chart!$G86&lt;TODAY(),Gantt.Chart!$H86&lt;1),"En proceso",IF(AND(TODAY()&gt;Gantt.Chart!$F86,Gantt.Chart!$H86=0),"No iniciada - Vencida","error"))))))</f>
        <v/>
      </c>
      <c r="J86" s="2" t="str">
        <f t="shared" ref="J86:J102" si="131">IFERROR(F86+ROUNDDOWN((G86-F86)*H86,0),"")</f>
        <v/>
      </c>
    </row>
    <row r="87" spans="3:10" ht="18" customHeight="1" x14ac:dyDescent="0.25">
      <c r="C87" s="14"/>
      <c r="D87" s="13"/>
      <c r="E87" s="5"/>
      <c r="F87" s="6"/>
      <c r="G87" s="16" t="str">
        <f>IFERROR(IF(AND(Settings!$F$20="Si",Settings!$F$22="Si"),WORKDAY.INTL(Gantt.Chart!F87,Gantt.Chart!E87-1,"0000000",Holidays!$D$7:$H$36),IF(AND(Settings!$F$20="No",Settings!$F$22="No"),WORKDAY.INTL(Gantt.Chart!F87,Gantt.Chart!E87-1,"0000011",Holidays!$D$7:$H$36),IF(AND(Settings!$F$20="Si",Settings!$F$22="No"),WORKDAY.INTL(Gantt.Chart!F87,Gantt.Chart!E87-1,"0000001",Holidays!$D$7:$H$36),IF(AND(Settings!$F$20="No",Settings!$F$22="Si"),WORKDAY.INTL(Gantt.Chart!F87,Gantt.Chart!E87-1,"0000010",Holidays!$D$7:$H$36))))),"")</f>
        <v/>
      </c>
      <c r="H87" s="8"/>
      <c r="I87" s="68" t="str">
        <f ca="1">IF(Gantt.Chart!$D87="","",IF(AND(Gantt.Chart!$F87&gt;TODAY(),Gantt.Chart!$H87=0),"Planificado",IF(AND(Gantt.Chart!$F87&lt;TODAY(),Gantt.Chart!$H87&gt;0,TODAY()&lt;Gantt.Chart!$G87),"Comenzó - En proceso",IF(Gantt.Chart!$H87=1,"Completo",IF(AND(Gantt.Chart!$G87&lt;TODAY(),Gantt.Chart!$H87&lt;1),"En proceso",IF(AND(TODAY()&gt;Gantt.Chart!$F87,Gantt.Chart!$H87=0),"No iniciada - Vencida","error"))))))</f>
        <v/>
      </c>
      <c r="J87" s="2" t="str">
        <f t="shared" si="131"/>
        <v/>
      </c>
    </row>
    <row r="88" spans="3:10" ht="18" customHeight="1" x14ac:dyDescent="0.25">
      <c r="C88" s="14"/>
      <c r="D88" s="14"/>
      <c r="E88" s="5"/>
      <c r="F88" s="6"/>
      <c r="G88" s="16" t="str">
        <f>IFERROR(IF(AND(Settings!$F$20="Si",Settings!$F$22="Si"),WORKDAY.INTL(Gantt.Chart!F88,Gantt.Chart!E88-1,"0000000",Holidays!$D$7:$H$36),IF(AND(Settings!$F$20="No",Settings!$F$22="No"),WORKDAY.INTL(Gantt.Chart!F88,Gantt.Chart!E88-1,"0000011",Holidays!$D$7:$H$36),IF(AND(Settings!$F$20="Si",Settings!$F$22="No"),WORKDAY.INTL(Gantt.Chart!F88,Gantt.Chart!E88-1,"0000001",Holidays!$D$7:$H$36),IF(AND(Settings!$F$20="No",Settings!$F$22="Si"),WORKDAY.INTL(Gantt.Chart!F88,Gantt.Chart!E88-1,"0000010",Holidays!$D$7:$H$36))))),"")</f>
        <v/>
      </c>
      <c r="H88" s="8"/>
      <c r="I88" s="68" t="str">
        <f ca="1">IF(Gantt.Chart!$D88="","",IF(AND(Gantt.Chart!$F88&gt;TODAY(),Gantt.Chart!$H88=0),"Planificado",IF(AND(Gantt.Chart!$F88&lt;TODAY(),Gantt.Chart!$H88&gt;0,TODAY()&lt;Gantt.Chart!$G88),"Comenzó - En proceso",IF(Gantt.Chart!$H88=1,"Completo",IF(AND(Gantt.Chart!$G88&lt;TODAY(),Gantt.Chart!$H88&lt;1),"En proceso",IF(AND(TODAY()&gt;Gantt.Chart!$F88,Gantt.Chart!$H88=0),"No iniciada - Vencida","error"))))))</f>
        <v/>
      </c>
      <c r="J88" s="2" t="str">
        <f t="shared" si="131"/>
        <v/>
      </c>
    </row>
    <row r="89" spans="3:10" ht="18" customHeight="1" x14ac:dyDescent="0.25">
      <c r="C89" s="14"/>
      <c r="D89" s="14"/>
      <c r="E89" s="5"/>
      <c r="F89" s="6"/>
      <c r="G89" s="16" t="str">
        <f>IFERROR(IF(AND(Settings!$F$20="Si",Settings!$F$22="Si"),WORKDAY.INTL(Gantt.Chart!F89,Gantt.Chart!E89-1,"0000000",Holidays!$D$7:$H$36),IF(AND(Settings!$F$20="No",Settings!$F$22="No"),WORKDAY.INTL(Gantt.Chart!F89,Gantt.Chart!E89-1,"0000011",Holidays!$D$7:$H$36),IF(AND(Settings!$F$20="Si",Settings!$F$22="No"),WORKDAY.INTL(Gantt.Chart!F89,Gantt.Chart!E89-1,"0000001",Holidays!$D$7:$H$36),IF(AND(Settings!$F$20="No",Settings!$F$22="Si"),WORKDAY.INTL(Gantt.Chart!F89,Gantt.Chart!E89-1,"0000010",Holidays!$D$7:$H$36))))),"")</f>
        <v/>
      </c>
      <c r="H89" s="8"/>
      <c r="I89" s="68" t="str">
        <f ca="1">IF(Gantt.Chart!$D89="","",IF(AND(Gantt.Chart!$F89&gt;TODAY(),Gantt.Chart!$H89=0),"Planificado",IF(AND(Gantt.Chart!$F89&lt;TODAY(),Gantt.Chart!$H89&gt;0,TODAY()&lt;Gantt.Chart!$G89),"Comenzó - En proceso",IF(Gantt.Chart!$H89=1,"Completo",IF(AND(Gantt.Chart!$G89&lt;TODAY(),Gantt.Chart!$H89&lt;1),"En proceso",IF(AND(TODAY()&gt;Gantt.Chart!$F89,Gantt.Chart!$H89=0),"No iniciada - Vencida","error"))))))</f>
        <v/>
      </c>
      <c r="J89" s="2" t="str">
        <f t="shared" si="131"/>
        <v/>
      </c>
    </row>
    <row r="90" spans="3:10" ht="18" customHeight="1" x14ac:dyDescent="0.25">
      <c r="C90" s="14"/>
      <c r="D90" s="13"/>
      <c r="E90" s="5"/>
      <c r="F90" s="6"/>
      <c r="G90" s="16" t="str">
        <f>IFERROR(IF(AND(Settings!$F$20="Si",Settings!$F$22="Si"),WORKDAY.INTL(Gantt.Chart!F90,Gantt.Chart!E90-1,"0000000",Holidays!$D$7:$H$36),IF(AND(Settings!$F$20="No",Settings!$F$22="No"),WORKDAY.INTL(Gantt.Chart!F90,Gantt.Chart!E90-1,"0000011",Holidays!$D$7:$H$36),IF(AND(Settings!$F$20="Si",Settings!$F$22="No"),WORKDAY.INTL(Gantt.Chart!F90,Gantt.Chart!E90-1,"0000001",Holidays!$D$7:$H$36),IF(AND(Settings!$F$20="No",Settings!$F$22="Si"),WORKDAY.INTL(Gantt.Chart!F90,Gantt.Chart!E90-1,"0000010",Holidays!$D$7:$H$36))))),"")</f>
        <v/>
      </c>
      <c r="H90" s="8"/>
      <c r="I90" s="68" t="str">
        <f ca="1">IF(Gantt.Chart!$D90="","",IF(AND(Gantt.Chart!$F90&gt;TODAY(),Gantt.Chart!$H90=0),"Planificado",IF(AND(Gantt.Chart!$F90&lt;TODAY(),Gantt.Chart!$H90&gt;0,TODAY()&lt;Gantt.Chart!$G90),"Comenzó - En proceso",IF(Gantt.Chart!$H90=1,"Completo",IF(AND(Gantt.Chart!$G90&lt;TODAY(),Gantt.Chart!$H90&lt;1),"En proceso",IF(AND(TODAY()&gt;Gantt.Chart!$F90,Gantt.Chart!$H90=0),"No iniciada - Vencida","error"))))))</f>
        <v/>
      </c>
      <c r="J90" s="2" t="str">
        <f t="shared" si="131"/>
        <v/>
      </c>
    </row>
    <row r="91" spans="3:10" ht="18" customHeight="1" x14ac:dyDescent="0.25">
      <c r="C91" s="14"/>
      <c r="D91" s="14"/>
      <c r="E91" s="5"/>
      <c r="F91" s="6"/>
      <c r="G91" s="16" t="str">
        <f>IFERROR(IF(AND(Settings!$F$20="Si",Settings!$F$22="Si"),WORKDAY.INTL(Gantt.Chart!F91,Gantt.Chart!E91-1,"0000000",Holidays!$D$7:$H$36),IF(AND(Settings!$F$20="No",Settings!$F$22="No"),WORKDAY.INTL(Gantt.Chart!F91,Gantt.Chart!E91-1,"0000011",Holidays!$D$7:$H$36),IF(AND(Settings!$F$20="Si",Settings!$F$22="No"),WORKDAY.INTL(Gantt.Chart!F91,Gantt.Chart!E91-1,"0000001",Holidays!$D$7:$H$36),IF(AND(Settings!$F$20="No",Settings!$F$22="Si"),WORKDAY.INTL(Gantt.Chart!F91,Gantt.Chart!E91-1,"0000010",Holidays!$D$7:$H$36))))),"")</f>
        <v/>
      </c>
      <c r="H91" s="8"/>
      <c r="I91" s="68" t="str">
        <f ca="1">IF(Gantt.Chart!$D91="","",IF(AND(Gantt.Chart!$F91&gt;TODAY(),Gantt.Chart!$H91=0),"Planificado",IF(AND(Gantt.Chart!$F91&lt;TODAY(),Gantt.Chart!$H91&gt;0,TODAY()&lt;Gantt.Chart!$G91),"Comenzó - En proceso",IF(Gantt.Chart!$H91=1,"Completo",IF(AND(Gantt.Chart!$G91&lt;TODAY(),Gantt.Chart!$H91&lt;1),"En proceso",IF(AND(TODAY()&gt;Gantt.Chart!$F91,Gantt.Chart!$H91=0),"No iniciada - Vencida","error"))))))</f>
        <v/>
      </c>
      <c r="J91" s="2" t="str">
        <f t="shared" si="131"/>
        <v/>
      </c>
    </row>
    <row r="92" spans="3:10" ht="18" customHeight="1" x14ac:dyDescent="0.25">
      <c r="C92" s="14"/>
      <c r="D92" s="14"/>
      <c r="E92" s="5"/>
      <c r="F92" s="6"/>
      <c r="G92" s="16" t="str">
        <f>IFERROR(IF(AND(Settings!$F$20="Si",Settings!$F$22="Si"),WORKDAY.INTL(Gantt.Chart!F92,Gantt.Chart!E92-1,"0000000",Holidays!$D$7:$H$36),IF(AND(Settings!$F$20="No",Settings!$F$22="No"),WORKDAY.INTL(Gantt.Chart!F92,Gantt.Chart!E92-1,"0000011",Holidays!$D$7:$H$36),IF(AND(Settings!$F$20="Si",Settings!$F$22="No"),WORKDAY.INTL(Gantt.Chart!F92,Gantt.Chart!E92-1,"0000001",Holidays!$D$7:$H$36),IF(AND(Settings!$F$20="No",Settings!$F$22="Si"),WORKDAY.INTL(Gantt.Chart!F92,Gantt.Chart!E92-1,"0000010",Holidays!$D$7:$H$36))))),"")</f>
        <v/>
      </c>
      <c r="H92" s="8"/>
      <c r="I92" s="68" t="str">
        <f ca="1">IF(Gantt.Chart!$D92="","",IF(AND(Gantt.Chart!$F92&gt;TODAY(),Gantt.Chart!$H92=0),"Planificado",IF(AND(Gantt.Chart!$F92&lt;TODAY(),Gantt.Chart!$H92&gt;0,TODAY()&lt;Gantt.Chart!$G92),"Comenzó - En proceso",IF(Gantt.Chart!$H92=1,"Completo",IF(AND(Gantt.Chart!$G92&lt;TODAY(),Gantt.Chart!$H92&lt;1),"En proceso",IF(AND(TODAY()&gt;Gantt.Chart!$F92,Gantt.Chart!$H92=0),"No iniciada - Vencida","error"))))))</f>
        <v/>
      </c>
      <c r="J92" s="2" t="str">
        <f t="shared" si="131"/>
        <v/>
      </c>
    </row>
    <row r="93" spans="3:10" ht="18" customHeight="1" x14ac:dyDescent="0.25">
      <c r="C93" s="14"/>
      <c r="D93" s="13"/>
      <c r="E93" s="5"/>
      <c r="F93" s="6"/>
      <c r="G93" s="16" t="str">
        <f>IFERROR(IF(AND(Settings!$F$20="Si",Settings!$F$22="Si"),WORKDAY.INTL(Gantt.Chart!F93,Gantt.Chart!E93-1,"0000000",Holidays!$D$7:$H$36),IF(AND(Settings!$F$20="No",Settings!$F$22="No"),WORKDAY.INTL(Gantt.Chart!F93,Gantt.Chart!E93-1,"0000011",Holidays!$D$7:$H$36),IF(AND(Settings!$F$20="Si",Settings!$F$22="No"),WORKDAY.INTL(Gantt.Chart!F93,Gantt.Chart!E93-1,"0000001",Holidays!$D$7:$H$36),IF(AND(Settings!$F$20="No",Settings!$F$22="Si"),WORKDAY.INTL(Gantt.Chart!F93,Gantt.Chart!E93-1,"0000010",Holidays!$D$7:$H$36))))),"")</f>
        <v/>
      </c>
      <c r="H93" s="8"/>
      <c r="I93" s="68" t="str">
        <f ca="1">IF(Gantt.Chart!$D93="","",IF(AND(Gantt.Chart!$F93&gt;TODAY(),Gantt.Chart!$H93=0),"Planificado",IF(AND(Gantt.Chart!$F93&lt;TODAY(),Gantt.Chart!$H93&gt;0,TODAY()&lt;Gantt.Chart!$G93),"Comenzó - En proceso",IF(Gantt.Chart!$H93=1,"Completo",IF(AND(Gantt.Chart!$G93&lt;TODAY(),Gantt.Chart!$H93&lt;1),"En proceso",IF(AND(TODAY()&gt;Gantt.Chart!$F93,Gantt.Chart!$H93=0),"No iniciada - Vencida","error"))))))</f>
        <v/>
      </c>
      <c r="J93" s="2" t="str">
        <f t="shared" si="131"/>
        <v/>
      </c>
    </row>
    <row r="94" spans="3:10" ht="18" customHeight="1" x14ac:dyDescent="0.25">
      <c r="C94" s="14"/>
      <c r="D94" s="14"/>
      <c r="E94" s="5"/>
      <c r="F94" s="6"/>
      <c r="G94" s="16" t="str">
        <f>IFERROR(IF(AND(Settings!$F$20="Si",Settings!$F$22="Si"),WORKDAY.INTL(Gantt.Chart!F94,Gantt.Chart!E94-1,"0000000",Holidays!$D$7:$H$36),IF(AND(Settings!$F$20="No",Settings!$F$22="No"),WORKDAY.INTL(Gantt.Chart!F94,Gantt.Chart!E94-1,"0000011",Holidays!$D$7:$H$36),IF(AND(Settings!$F$20="Si",Settings!$F$22="No"),WORKDAY.INTL(Gantt.Chart!F94,Gantt.Chart!E94-1,"0000001",Holidays!$D$7:$H$36),IF(AND(Settings!$F$20="No",Settings!$F$22="Si"),WORKDAY.INTL(Gantt.Chart!F94,Gantt.Chart!E94-1,"0000010",Holidays!$D$7:$H$36))))),"")</f>
        <v/>
      </c>
      <c r="H94" s="8"/>
      <c r="I94" s="68" t="str">
        <f ca="1">IF(Gantt.Chart!$D94="","",IF(AND(Gantt.Chart!$F94&gt;TODAY(),Gantt.Chart!$H94=0),"Planificado",IF(AND(Gantt.Chart!$F94&lt;TODAY(),Gantt.Chart!$H94&gt;0,TODAY()&lt;Gantt.Chart!$G94),"Comenzó - En proceso",IF(Gantt.Chart!$H94=1,"Completo",IF(AND(Gantt.Chart!$G94&lt;TODAY(),Gantt.Chart!$H94&lt;1),"En proceso",IF(AND(TODAY()&gt;Gantt.Chart!$F94,Gantt.Chart!$H94=0),"No iniciada - Vencida","error"))))))</f>
        <v/>
      </c>
      <c r="J94" s="2" t="str">
        <f t="shared" si="131"/>
        <v/>
      </c>
    </row>
    <row r="95" spans="3:10" ht="18" customHeight="1" x14ac:dyDescent="0.25">
      <c r="C95" s="14"/>
      <c r="D95" s="14"/>
      <c r="E95" s="5"/>
      <c r="F95" s="6"/>
      <c r="G95" s="16" t="str">
        <f>IFERROR(IF(AND(Settings!$F$20="Si",Settings!$F$22="Si"),WORKDAY.INTL(Gantt.Chart!F95,Gantt.Chart!E95-1,"0000000",Holidays!$D$7:$H$36),IF(AND(Settings!$F$20="No",Settings!$F$22="No"),WORKDAY.INTL(Gantt.Chart!F95,Gantt.Chart!E95-1,"0000011",Holidays!$D$7:$H$36),IF(AND(Settings!$F$20="Si",Settings!$F$22="No"),WORKDAY.INTL(Gantt.Chart!F95,Gantt.Chart!E95-1,"0000001",Holidays!$D$7:$H$36),IF(AND(Settings!$F$20="No",Settings!$F$22="Si"),WORKDAY.INTL(Gantt.Chart!F95,Gantt.Chart!E95-1,"0000010",Holidays!$D$7:$H$36))))),"")</f>
        <v/>
      </c>
      <c r="H95" s="8"/>
      <c r="I95" s="68" t="str">
        <f ca="1">IF(Gantt.Chart!$D95="","",IF(AND(Gantt.Chart!$F95&gt;TODAY(),Gantt.Chart!$H95=0),"Planificado",IF(AND(Gantt.Chart!$F95&lt;TODAY(),Gantt.Chart!$H95&gt;0,TODAY()&lt;Gantt.Chart!$G95),"Comenzó - En proceso",IF(Gantt.Chart!$H95=1,"Completo",IF(AND(Gantt.Chart!$G95&lt;TODAY(),Gantt.Chart!$H95&lt;1),"En proceso",IF(AND(TODAY()&gt;Gantt.Chart!$F95,Gantt.Chart!$H95=0),"No iniciada - Vencida","error"))))))</f>
        <v/>
      </c>
      <c r="J95" s="2" t="str">
        <f t="shared" si="131"/>
        <v/>
      </c>
    </row>
    <row r="96" spans="3:10" ht="18" customHeight="1" x14ac:dyDescent="0.25">
      <c r="C96" s="14"/>
      <c r="D96" s="13"/>
      <c r="E96" s="5"/>
      <c r="F96" s="6"/>
      <c r="G96" s="16" t="str">
        <f>IFERROR(IF(AND(Settings!$F$20="Si",Settings!$F$22="Si"),WORKDAY.INTL(Gantt.Chart!F96,Gantt.Chart!E96-1,"0000000",Holidays!$D$7:$H$36),IF(AND(Settings!$F$20="No",Settings!$F$22="No"),WORKDAY.INTL(Gantt.Chart!F96,Gantt.Chart!E96-1,"0000011",Holidays!$D$7:$H$36),IF(AND(Settings!$F$20="Si",Settings!$F$22="No"),WORKDAY.INTL(Gantt.Chart!F96,Gantt.Chart!E96-1,"0000001",Holidays!$D$7:$H$36),IF(AND(Settings!$F$20="No",Settings!$F$22="Si"),WORKDAY.INTL(Gantt.Chart!F96,Gantt.Chart!E96-1,"0000010",Holidays!$D$7:$H$36))))),"")</f>
        <v/>
      </c>
      <c r="H96" s="8"/>
      <c r="I96" s="68" t="str">
        <f ca="1">IF(Gantt.Chart!$D96="","",IF(AND(Gantt.Chart!$F96&gt;TODAY(),Gantt.Chart!$H96=0),"Planificado",IF(AND(Gantt.Chart!$F96&lt;TODAY(),Gantt.Chart!$H96&gt;0,TODAY()&lt;Gantt.Chart!$G96),"Comenzó - En proceso",IF(Gantt.Chart!$H96=1,"Completo",IF(AND(Gantt.Chart!$G96&lt;TODAY(),Gantt.Chart!$H96&lt;1),"En proceso",IF(AND(TODAY()&gt;Gantt.Chart!$F96,Gantt.Chart!$H96=0),"No iniciada - Vencida","error"))))))</f>
        <v/>
      </c>
      <c r="J96" s="2" t="str">
        <f t="shared" si="131"/>
        <v/>
      </c>
    </row>
    <row r="97" spans="3:10" ht="18" customHeight="1" x14ac:dyDescent="0.25">
      <c r="C97" s="14"/>
      <c r="D97" s="14"/>
      <c r="E97" s="5"/>
      <c r="F97" s="6"/>
      <c r="G97" s="16" t="str">
        <f>IFERROR(IF(AND(Settings!$F$20="Si",Settings!$F$22="Si"),WORKDAY.INTL(Gantt.Chart!F97,Gantt.Chart!E97-1,"0000000",Holidays!$D$7:$H$36),IF(AND(Settings!$F$20="No",Settings!$F$22="No"),WORKDAY.INTL(Gantt.Chart!F97,Gantt.Chart!E97-1,"0000011",Holidays!$D$7:$H$36),IF(AND(Settings!$F$20="Si",Settings!$F$22="No"),WORKDAY.INTL(Gantt.Chart!F97,Gantt.Chart!E97-1,"0000001",Holidays!$D$7:$H$36),IF(AND(Settings!$F$20="No",Settings!$F$22="Si"),WORKDAY.INTL(Gantt.Chart!F97,Gantt.Chart!E97-1,"0000010",Holidays!$D$7:$H$36))))),"")</f>
        <v/>
      </c>
      <c r="H97" s="8"/>
      <c r="I97" s="68" t="str">
        <f ca="1">IF(Gantt.Chart!$D97="","",IF(AND(Gantt.Chart!$F97&gt;TODAY(),Gantt.Chart!$H97=0),"Planificado",IF(AND(Gantt.Chart!$F97&lt;TODAY(),Gantt.Chart!$H97&gt;0,TODAY()&lt;Gantt.Chart!$G97),"Comenzó - En proceso",IF(Gantt.Chart!$H97=1,"Completo",IF(AND(Gantt.Chart!$G97&lt;TODAY(),Gantt.Chart!$H97&lt;1),"En proceso",IF(AND(TODAY()&gt;Gantt.Chart!$F97,Gantt.Chart!$H97=0),"No iniciada - Vencida","error"))))))</f>
        <v/>
      </c>
      <c r="J97" s="2" t="str">
        <f t="shared" si="131"/>
        <v/>
      </c>
    </row>
    <row r="98" spans="3:10" ht="18" customHeight="1" x14ac:dyDescent="0.25">
      <c r="C98" s="14"/>
      <c r="D98" s="14"/>
      <c r="E98" s="5"/>
      <c r="F98" s="6"/>
      <c r="G98" s="16" t="str">
        <f>IFERROR(IF(AND(Settings!$F$20="Si",Settings!$F$22="Si"),WORKDAY.INTL(Gantt.Chart!F98,Gantt.Chart!E98-1,"0000000",Holidays!$D$7:$H$36),IF(AND(Settings!$F$20="No",Settings!$F$22="No"),WORKDAY.INTL(Gantt.Chart!F98,Gantt.Chart!E98-1,"0000011",Holidays!$D$7:$H$36),IF(AND(Settings!$F$20="Si",Settings!$F$22="No"),WORKDAY.INTL(Gantt.Chart!F98,Gantt.Chart!E98-1,"0000001",Holidays!$D$7:$H$36),IF(AND(Settings!$F$20="No",Settings!$F$22="Si"),WORKDAY.INTL(Gantt.Chart!F98,Gantt.Chart!E98-1,"0000010",Holidays!$D$7:$H$36))))),"")</f>
        <v/>
      </c>
      <c r="H98" s="8"/>
      <c r="I98" s="68" t="str">
        <f ca="1">IF(Gantt.Chart!$D98="","",IF(AND(Gantt.Chart!$F98&gt;TODAY(),Gantt.Chart!$H98=0),"Planificado",IF(AND(Gantt.Chart!$F98&lt;TODAY(),Gantt.Chart!$H98&gt;0,TODAY()&lt;Gantt.Chart!$G98),"Comenzó - En proceso",IF(Gantt.Chart!$H98=1,"Completo",IF(AND(Gantt.Chart!$G98&lt;TODAY(),Gantt.Chart!$H98&lt;1),"En proceso",IF(AND(TODAY()&gt;Gantt.Chart!$F98,Gantt.Chart!$H98=0),"No iniciada - Vencida","error"))))))</f>
        <v/>
      </c>
      <c r="J98" s="2" t="str">
        <f t="shared" si="131"/>
        <v/>
      </c>
    </row>
    <row r="99" spans="3:10" ht="18" customHeight="1" x14ac:dyDescent="0.25">
      <c r="C99" s="14"/>
      <c r="D99" s="13"/>
      <c r="E99" s="5"/>
      <c r="F99" s="6"/>
      <c r="G99" s="16" t="str">
        <f>IFERROR(IF(AND(Settings!$F$20="Si",Settings!$F$22="Si"),WORKDAY.INTL(Gantt.Chart!F99,Gantt.Chart!E99-1,"0000000",Holidays!$D$7:$H$36),IF(AND(Settings!$F$20="No",Settings!$F$22="No"),WORKDAY.INTL(Gantt.Chart!F99,Gantt.Chart!E99-1,"0000011",Holidays!$D$7:$H$36),IF(AND(Settings!$F$20="Si",Settings!$F$22="No"),WORKDAY.INTL(Gantt.Chart!F99,Gantt.Chart!E99-1,"0000001",Holidays!$D$7:$H$36),IF(AND(Settings!$F$20="No",Settings!$F$22="Si"),WORKDAY.INTL(Gantt.Chart!F99,Gantt.Chart!E99-1,"0000010",Holidays!$D$7:$H$36))))),"")</f>
        <v/>
      </c>
      <c r="H99" s="8"/>
      <c r="I99" s="68" t="str">
        <f ca="1">IF(Gantt.Chart!$D99="","",IF(AND(Gantt.Chart!$F99&gt;TODAY(),Gantt.Chart!$H99=0),"Planificado",IF(AND(Gantt.Chart!$F99&lt;TODAY(),Gantt.Chart!$H99&gt;0,TODAY()&lt;Gantt.Chart!$G99),"Comenzó - En proceso",IF(Gantt.Chart!$H99=1,"Completo",IF(AND(Gantt.Chart!$G99&lt;TODAY(),Gantt.Chart!$H99&lt;1),"En proceso",IF(AND(TODAY()&gt;Gantt.Chart!$F99,Gantt.Chart!$H99=0),"No iniciada - Vencida","error"))))))</f>
        <v/>
      </c>
      <c r="J99" s="2" t="str">
        <f t="shared" si="131"/>
        <v/>
      </c>
    </row>
    <row r="100" spans="3:10" ht="18" customHeight="1" x14ac:dyDescent="0.25">
      <c r="C100" s="14"/>
      <c r="D100" s="14"/>
      <c r="E100" s="5"/>
      <c r="F100" s="6"/>
      <c r="G100" s="16" t="str">
        <f>IFERROR(IF(AND(Settings!$F$20="Si",Settings!$F$22="Si"),WORKDAY.INTL(Gantt.Chart!F100,Gantt.Chart!E100-1,"0000000",Holidays!$D$7:$H$36),IF(AND(Settings!$F$20="No",Settings!$F$22="No"),WORKDAY.INTL(Gantt.Chart!F100,Gantt.Chart!E100-1,"0000011",Holidays!$D$7:$H$36),IF(AND(Settings!$F$20="Si",Settings!$F$22="No"),WORKDAY.INTL(Gantt.Chart!F100,Gantt.Chart!E100-1,"0000001",Holidays!$D$7:$H$36),IF(AND(Settings!$F$20="No",Settings!$F$22="Si"),WORKDAY.INTL(Gantt.Chart!F100,Gantt.Chart!E100-1,"0000010",Holidays!$D$7:$H$36))))),"")</f>
        <v/>
      </c>
      <c r="H100" s="8"/>
      <c r="I100" s="68" t="str">
        <f ca="1">IF(Gantt.Chart!$D100="","",IF(AND(Gantt.Chart!$F100&gt;TODAY(),Gantt.Chart!$H100=0),"Planificado",IF(AND(Gantt.Chart!$F100&lt;TODAY(),Gantt.Chart!$H100&gt;0,TODAY()&lt;Gantt.Chart!$G100),"Comenzó - En proceso",IF(Gantt.Chart!$H100=1,"Completo",IF(AND(Gantt.Chart!$G100&lt;TODAY(),Gantt.Chart!$H100&lt;1),"En proceso",IF(AND(TODAY()&gt;Gantt.Chart!$F100,Gantt.Chart!$H100=0),"No iniciada - Vencida","error"))))))</f>
        <v/>
      </c>
      <c r="J100" s="2" t="str">
        <f t="shared" si="131"/>
        <v/>
      </c>
    </row>
    <row r="101" spans="3:10" ht="18" customHeight="1" x14ac:dyDescent="0.25">
      <c r="C101" s="14"/>
      <c r="D101" s="14"/>
      <c r="E101" s="5"/>
      <c r="F101" s="6"/>
      <c r="G101" s="16" t="str">
        <f>IFERROR(IF(AND(Settings!$F$20="Si",Settings!$F$22="Si"),WORKDAY.INTL(Gantt.Chart!F101,Gantt.Chart!E101-1,"0000000",Holidays!$D$7:$H$36),IF(AND(Settings!$F$20="No",Settings!$F$22="No"),WORKDAY.INTL(Gantt.Chart!F101,Gantt.Chart!E101-1,"0000011",Holidays!$D$7:$H$36),IF(AND(Settings!$F$20="Si",Settings!$F$22="No"),WORKDAY.INTL(Gantt.Chart!F101,Gantt.Chart!E101-1,"0000001",Holidays!$D$7:$H$36),IF(AND(Settings!$F$20="No",Settings!$F$22="Si"),WORKDAY.INTL(Gantt.Chart!F101,Gantt.Chart!E101-1,"0000010",Holidays!$D$7:$H$36))))),"")</f>
        <v/>
      </c>
      <c r="H101" s="8"/>
      <c r="I101" s="68" t="str">
        <f ca="1">IF(Gantt.Chart!$D101="","",IF(AND(Gantt.Chart!$F101&gt;TODAY(),Gantt.Chart!$H101=0),"Planificado",IF(AND(Gantt.Chart!$F101&lt;TODAY(),Gantt.Chart!$H101&gt;0,TODAY()&lt;Gantt.Chart!$G101),"Comenzó - En proceso",IF(Gantt.Chart!$H101=1,"Completo",IF(AND(Gantt.Chart!$G101&lt;TODAY(),Gantt.Chart!$H101&lt;1),"En proceso",IF(AND(TODAY()&gt;Gantt.Chart!$F101,Gantt.Chart!$H101=0),"No iniciada - Vencida","error"))))))</f>
        <v/>
      </c>
      <c r="J101" s="2" t="str">
        <f t="shared" si="131"/>
        <v/>
      </c>
    </row>
    <row r="102" spans="3:10" ht="18" customHeight="1" x14ac:dyDescent="0.25">
      <c r="C102" s="14"/>
      <c r="D102" s="13"/>
      <c r="E102" s="5"/>
      <c r="F102" s="6"/>
      <c r="G102" s="16" t="str">
        <f>IFERROR(IF(AND(Settings!$F$20="Si",Settings!$F$22="Si"),WORKDAY.INTL(Gantt.Chart!F102,Gantt.Chart!E102-1,"0000000",Holidays!$D$7:$H$36),IF(AND(Settings!$F$20="No",Settings!$F$22="No"),WORKDAY.INTL(Gantt.Chart!F102,Gantt.Chart!E102-1,"0000011",Holidays!$D$7:$H$36),IF(AND(Settings!$F$20="Si",Settings!$F$22="No"),WORKDAY.INTL(Gantt.Chart!F102,Gantt.Chart!E102-1,"0000001",Holidays!$D$7:$H$36),IF(AND(Settings!$F$20="No",Settings!$F$22="Si"),WORKDAY.INTL(Gantt.Chart!F102,Gantt.Chart!E102-1,"0000010",Holidays!$D$7:$H$36))))),"")</f>
        <v/>
      </c>
      <c r="H102" s="8"/>
      <c r="I102" s="68" t="str">
        <f ca="1">IF(Gantt.Chart!$D102="","",IF(AND(Gantt.Chart!$F102&gt;TODAY(),Gantt.Chart!$H102=0),"Planificado",IF(AND(Gantt.Chart!$F102&lt;TODAY(),Gantt.Chart!$H102&gt;0,TODAY()&lt;Gantt.Chart!$G102),"Comenzó - En proceso",IF(Gantt.Chart!$H102=1,"Completo",IF(AND(Gantt.Chart!$G102&lt;TODAY(),Gantt.Chart!$H102&lt;1),"En proceso",IF(AND(TODAY()&gt;Gantt.Chart!$F102,Gantt.Chart!$H102=0),"No iniciada - Vencida","error"))))))</f>
        <v/>
      </c>
      <c r="J102" s="2" t="str">
        <f t="shared" si="131"/>
        <v/>
      </c>
    </row>
  </sheetData>
  <sheetProtection formatCells="0" formatColumns="0" formatRows="0" insertColumns="0" insertRows="0" insertHyperlinks="0" selectLockedCells="1" sort="0" autoFilter="0" pivotTables="0"/>
  <mergeCells count="61">
    <mergeCell ref="IV17:JB17"/>
    <mergeCell ref="C15:D15"/>
    <mergeCell ref="HF17:HL17"/>
    <mergeCell ref="HM17:HS17"/>
    <mergeCell ref="HT17:HZ17"/>
    <mergeCell ref="IA17:IG17"/>
    <mergeCell ref="IH17:IN17"/>
    <mergeCell ref="IO17:IU17"/>
    <mergeCell ref="FP17:FV17"/>
    <mergeCell ref="FW17:GC17"/>
    <mergeCell ref="GD17:GJ17"/>
    <mergeCell ref="GK17:GQ17"/>
    <mergeCell ref="GR17:GX17"/>
    <mergeCell ref="GY17:HE17"/>
    <mergeCell ref="DZ17:EF17"/>
    <mergeCell ref="EG17:EM17"/>
    <mergeCell ref="FI17:FO17"/>
    <mergeCell ref="CJ17:CP17"/>
    <mergeCell ref="CQ17:CW17"/>
    <mergeCell ref="CX17:DD17"/>
    <mergeCell ref="DE17:DK17"/>
    <mergeCell ref="DL17:DR17"/>
    <mergeCell ref="DS17:DY17"/>
    <mergeCell ref="EN17:ET17"/>
    <mergeCell ref="EU17:FA17"/>
    <mergeCell ref="FB17:FH17"/>
    <mergeCell ref="CC17:CI17"/>
    <mergeCell ref="AM17:AS17"/>
    <mergeCell ref="AT17:AZ17"/>
    <mergeCell ref="BA17:BG17"/>
    <mergeCell ref="BH17:BN17"/>
    <mergeCell ref="BO17:BU17"/>
    <mergeCell ref="BV17:CB17"/>
    <mergeCell ref="K17:Q17"/>
    <mergeCell ref="R17:X17"/>
    <mergeCell ref="Y17:AE17"/>
    <mergeCell ref="AF17:AL17"/>
    <mergeCell ref="C17:C19"/>
    <mergeCell ref="D17:D19"/>
    <mergeCell ref="E17:E19"/>
    <mergeCell ref="F17:F19"/>
    <mergeCell ref="G17:G19"/>
    <mergeCell ref="H17:H19"/>
    <mergeCell ref="JC17:JI17"/>
    <mergeCell ref="JJ17:JP17"/>
    <mergeCell ref="JQ17:JW17"/>
    <mergeCell ref="JX17:KD17"/>
    <mergeCell ref="KE17:KK17"/>
    <mergeCell ref="KL17:KR17"/>
    <mergeCell ref="KS17:KY17"/>
    <mergeCell ref="KZ17:LF17"/>
    <mergeCell ref="LG17:LM17"/>
    <mergeCell ref="LN17:LT17"/>
    <mergeCell ref="ND17:NJ17"/>
    <mergeCell ref="NK17:NQ17"/>
    <mergeCell ref="NR17:NX17"/>
    <mergeCell ref="LU17:MA17"/>
    <mergeCell ref="MB17:MH17"/>
    <mergeCell ref="MI17:MO17"/>
    <mergeCell ref="MP17:MV17"/>
    <mergeCell ref="MW17:NC17"/>
  </mergeCells>
  <phoneticPr fontId="8" type="noConversion"/>
  <conditionalFormatting sqref="K17:JB19">
    <cfRule type="notContainsBlanks" dxfId="151" priority="167">
      <formula>LEN(TRIM(K17))&gt;0</formula>
    </cfRule>
  </conditionalFormatting>
  <conditionalFormatting sqref="K18:JB19">
    <cfRule type="expression" dxfId="150" priority="161">
      <formula>K$16&lt;&gt;""</formula>
    </cfRule>
  </conditionalFormatting>
  <conditionalFormatting sqref="K20:JB102">
    <cfRule type="expression" dxfId="149" priority="145">
      <formula>WEEKDAY(K$18,2)=7</formula>
    </cfRule>
    <cfRule type="expression" dxfId="148" priority="162">
      <formula>OR(AND(K$18&gt;=$F20,K$18&lt;=$J20,$D20&lt;&gt;"",$H20&lt;&gt;0),AND(K$18&gt;=$F20,K$18&lt;$J20,$D20&lt;&gt;""))</formula>
    </cfRule>
    <cfRule type="expression" dxfId="147" priority="163">
      <formula>AND(K$18&gt;=$F20,K$18&lt;=$G20,$D20&lt;&gt;"")</formula>
    </cfRule>
    <cfRule type="expression" dxfId="146" priority="164">
      <formula>K$18=TODAY()</formula>
    </cfRule>
  </conditionalFormatting>
  <conditionalFormatting sqref="JC17:JI19">
    <cfRule type="notContainsBlanks" dxfId="145" priority="142">
      <formula>LEN(TRIM(JC17))&gt;0</formula>
    </cfRule>
  </conditionalFormatting>
  <conditionalFormatting sqref="JC18:JI19">
    <cfRule type="expression" dxfId="144" priority="138">
      <formula>JC$16&lt;&gt;""</formula>
    </cfRule>
  </conditionalFormatting>
  <conditionalFormatting sqref="JC20:JI102">
    <cfRule type="expression" dxfId="143" priority="137">
      <formula>WEEKDAY(JC$18,2)=7</formula>
    </cfRule>
    <cfRule type="expression" dxfId="142" priority="139">
      <formula>OR(AND(JC$18&gt;=$F20,JC$18&lt;=$J20,$D20&lt;&gt;"",$H20&lt;&gt;0),AND(JC$18&gt;=$F20,JC$18&lt;$J20,$D20&lt;&gt;""))</formula>
    </cfRule>
    <cfRule type="expression" dxfId="141" priority="140">
      <formula>AND(JC$18&gt;=$F20,JC$18&lt;=$G20,$D20&lt;&gt;"")</formula>
    </cfRule>
    <cfRule type="expression" dxfId="140" priority="141">
      <formula>JC$18=TODAY()</formula>
    </cfRule>
  </conditionalFormatting>
  <conditionalFormatting sqref="JJ17:JP19">
    <cfRule type="notContainsBlanks" dxfId="139" priority="134">
      <formula>LEN(TRIM(JJ17))&gt;0</formula>
    </cfRule>
  </conditionalFormatting>
  <conditionalFormatting sqref="JJ18:JP19">
    <cfRule type="expression" dxfId="138" priority="130">
      <formula>JJ$16&lt;&gt;""</formula>
    </cfRule>
  </conditionalFormatting>
  <conditionalFormatting sqref="JJ20:JP102">
    <cfRule type="expression" dxfId="137" priority="129">
      <formula>WEEKDAY(JJ$18,2)=7</formula>
    </cfRule>
    <cfRule type="expression" dxfId="136" priority="131">
      <formula>OR(AND(JJ$18&gt;=$F20,JJ$18&lt;=$J20,$D20&lt;&gt;"",$H20&lt;&gt;0),AND(JJ$18&gt;=$F20,JJ$18&lt;$J20,$D20&lt;&gt;""))</formula>
    </cfRule>
    <cfRule type="expression" dxfId="135" priority="132">
      <formula>AND(JJ$18&gt;=$F20,JJ$18&lt;=$G20,$D20&lt;&gt;"")</formula>
    </cfRule>
    <cfRule type="expression" dxfId="134" priority="133">
      <formula>JJ$18=TODAY()</formula>
    </cfRule>
  </conditionalFormatting>
  <conditionalFormatting sqref="JQ17:JW19">
    <cfRule type="notContainsBlanks" dxfId="133" priority="126">
      <formula>LEN(TRIM(JQ17))&gt;0</formula>
    </cfRule>
  </conditionalFormatting>
  <conditionalFormatting sqref="JQ18:JW19">
    <cfRule type="expression" dxfId="132" priority="122">
      <formula>JQ$16&lt;&gt;""</formula>
    </cfRule>
  </conditionalFormatting>
  <conditionalFormatting sqref="JQ20:JW102">
    <cfRule type="expression" dxfId="131" priority="121">
      <formula>WEEKDAY(JQ$18,2)=7</formula>
    </cfRule>
    <cfRule type="expression" dxfId="130" priority="123">
      <formula>OR(AND(JQ$18&gt;=$F20,JQ$18&lt;=$J20,$D20&lt;&gt;"",$H20&lt;&gt;0),AND(JQ$18&gt;=$F20,JQ$18&lt;$J20,$D20&lt;&gt;""))</formula>
    </cfRule>
    <cfRule type="expression" dxfId="129" priority="124">
      <formula>AND(JQ$18&gt;=$F20,JQ$18&lt;=$G20,$D20&lt;&gt;"")</formula>
    </cfRule>
    <cfRule type="expression" dxfId="128" priority="125">
      <formula>JQ$18=TODAY()</formula>
    </cfRule>
  </conditionalFormatting>
  <conditionalFormatting sqref="JX17:KD19">
    <cfRule type="notContainsBlanks" dxfId="127" priority="118">
      <formula>LEN(TRIM(JX17))&gt;0</formula>
    </cfRule>
  </conditionalFormatting>
  <conditionalFormatting sqref="JX18:KD19">
    <cfRule type="expression" dxfId="126" priority="114">
      <formula>JX$16&lt;&gt;""</formula>
    </cfRule>
  </conditionalFormatting>
  <conditionalFormatting sqref="JX20:KD102">
    <cfRule type="expression" dxfId="125" priority="113">
      <formula>WEEKDAY(JX$18,2)=7</formula>
    </cfRule>
    <cfRule type="expression" dxfId="124" priority="115">
      <formula>OR(AND(JX$18&gt;=$F20,JX$18&lt;=$J20,$D20&lt;&gt;"",$H20&lt;&gt;0),AND(JX$18&gt;=$F20,JX$18&lt;$J20,$D20&lt;&gt;""))</formula>
    </cfRule>
    <cfRule type="expression" dxfId="123" priority="116">
      <formula>AND(JX$18&gt;=$F20,JX$18&lt;=$G20,$D20&lt;&gt;"")</formula>
    </cfRule>
    <cfRule type="expression" dxfId="122" priority="117">
      <formula>JX$18=TODAY()</formula>
    </cfRule>
  </conditionalFormatting>
  <conditionalFormatting sqref="KE17:KK19">
    <cfRule type="notContainsBlanks" dxfId="121" priority="110">
      <formula>LEN(TRIM(KE17))&gt;0</formula>
    </cfRule>
  </conditionalFormatting>
  <conditionalFormatting sqref="KE18:KK19">
    <cfRule type="expression" dxfId="120" priority="106">
      <formula>KE$16&lt;&gt;""</formula>
    </cfRule>
  </conditionalFormatting>
  <conditionalFormatting sqref="KE20:KK102">
    <cfRule type="expression" dxfId="119" priority="105">
      <formula>WEEKDAY(KE$18,2)=7</formula>
    </cfRule>
    <cfRule type="expression" dxfId="118" priority="107">
      <formula>OR(AND(KE$18&gt;=$F20,KE$18&lt;=$J20,$D20&lt;&gt;"",$H20&lt;&gt;0),AND(KE$18&gt;=$F20,KE$18&lt;$J20,$D20&lt;&gt;""))</formula>
    </cfRule>
    <cfRule type="expression" dxfId="117" priority="108">
      <formula>AND(KE$18&gt;=$F20,KE$18&lt;=$G20,$D20&lt;&gt;"")</formula>
    </cfRule>
    <cfRule type="expression" dxfId="116" priority="109">
      <formula>KE$18=TODAY()</formula>
    </cfRule>
  </conditionalFormatting>
  <conditionalFormatting sqref="KL17:KR19">
    <cfRule type="notContainsBlanks" dxfId="115" priority="102">
      <formula>LEN(TRIM(KL17))&gt;0</formula>
    </cfRule>
  </conditionalFormatting>
  <conditionalFormatting sqref="KL18:KR19">
    <cfRule type="expression" dxfId="114" priority="98">
      <formula>KL$16&lt;&gt;""</formula>
    </cfRule>
  </conditionalFormatting>
  <conditionalFormatting sqref="KL20:KR102">
    <cfRule type="expression" dxfId="113" priority="97">
      <formula>WEEKDAY(KL$18,2)=7</formula>
    </cfRule>
    <cfRule type="expression" dxfId="112" priority="99">
      <formula>OR(AND(KL$18&gt;=$F20,KL$18&lt;=$J20,$D20&lt;&gt;"",$H20&lt;&gt;0),AND(KL$18&gt;=$F20,KL$18&lt;$J20,$D20&lt;&gt;""))</formula>
    </cfRule>
    <cfRule type="expression" dxfId="111" priority="100">
      <formula>AND(KL$18&gt;=$F20,KL$18&lt;=$G20,$D20&lt;&gt;"")</formula>
    </cfRule>
    <cfRule type="expression" dxfId="110" priority="101">
      <formula>KL$18=TODAY()</formula>
    </cfRule>
  </conditionalFormatting>
  <conditionalFormatting sqref="KS17:KY19">
    <cfRule type="notContainsBlanks" dxfId="109" priority="94">
      <formula>LEN(TRIM(KS17))&gt;0</formula>
    </cfRule>
  </conditionalFormatting>
  <conditionalFormatting sqref="KS18:KY19">
    <cfRule type="expression" dxfId="108" priority="90">
      <formula>KS$16&lt;&gt;""</formula>
    </cfRule>
  </conditionalFormatting>
  <conditionalFormatting sqref="KS20:KY102">
    <cfRule type="expression" dxfId="107" priority="89">
      <formula>WEEKDAY(KS$18,2)=7</formula>
    </cfRule>
    <cfRule type="expression" dxfId="106" priority="91">
      <formula>OR(AND(KS$18&gt;=$F20,KS$18&lt;=$J20,$D20&lt;&gt;"",$H20&lt;&gt;0),AND(KS$18&gt;=$F20,KS$18&lt;$J20,$D20&lt;&gt;""))</formula>
    </cfRule>
    <cfRule type="expression" dxfId="105" priority="92">
      <formula>AND(KS$18&gt;=$F20,KS$18&lt;=$G20,$D20&lt;&gt;"")</formula>
    </cfRule>
    <cfRule type="expression" dxfId="104" priority="93">
      <formula>KS$18=TODAY()</formula>
    </cfRule>
  </conditionalFormatting>
  <conditionalFormatting sqref="KZ17:LF19">
    <cfRule type="notContainsBlanks" dxfId="103" priority="86">
      <formula>LEN(TRIM(KZ17))&gt;0</formula>
    </cfRule>
  </conditionalFormatting>
  <conditionalFormatting sqref="KZ18:LF19">
    <cfRule type="expression" dxfId="102" priority="82">
      <formula>KZ$16&lt;&gt;""</formula>
    </cfRule>
  </conditionalFormatting>
  <conditionalFormatting sqref="KZ20:LF102">
    <cfRule type="expression" dxfId="101" priority="81">
      <formula>WEEKDAY(KZ$18,2)=7</formula>
    </cfRule>
    <cfRule type="expression" dxfId="100" priority="83">
      <formula>OR(AND(KZ$18&gt;=$F20,KZ$18&lt;=$J20,$D20&lt;&gt;"",$H20&lt;&gt;0),AND(KZ$18&gt;=$F20,KZ$18&lt;$J20,$D20&lt;&gt;""))</formula>
    </cfRule>
    <cfRule type="expression" dxfId="99" priority="84">
      <formula>AND(KZ$18&gt;=$F20,KZ$18&lt;=$G20,$D20&lt;&gt;"")</formula>
    </cfRule>
    <cfRule type="expression" dxfId="98" priority="85">
      <formula>KZ$18=TODAY()</formula>
    </cfRule>
  </conditionalFormatting>
  <conditionalFormatting sqref="LG17:LM19">
    <cfRule type="notContainsBlanks" dxfId="97" priority="78">
      <formula>LEN(TRIM(LG17))&gt;0</formula>
    </cfRule>
  </conditionalFormatting>
  <conditionalFormatting sqref="LG18:LM19">
    <cfRule type="expression" dxfId="96" priority="74">
      <formula>LG$16&lt;&gt;""</formula>
    </cfRule>
  </conditionalFormatting>
  <conditionalFormatting sqref="LG20:LM102">
    <cfRule type="expression" dxfId="95" priority="73">
      <formula>WEEKDAY(LG$18,2)=7</formula>
    </cfRule>
    <cfRule type="expression" dxfId="94" priority="75">
      <formula>OR(AND(LG$18&gt;=$F20,LG$18&lt;=$J20,$D20&lt;&gt;"",$H20&lt;&gt;0),AND(LG$18&gt;=$F20,LG$18&lt;$J20,$D20&lt;&gt;""))</formula>
    </cfRule>
    <cfRule type="expression" dxfId="93" priority="76">
      <formula>AND(LG$18&gt;=$F20,LG$18&lt;=$G20,$D20&lt;&gt;"")</formula>
    </cfRule>
    <cfRule type="expression" dxfId="92" priority="77">
      <formula>LG$18=TODAY()</formula>
    </cfRule>
  </conditionalFormatting>
  <conditionalFormatting sqref="LN17:LT19">
    <cfRule type="notContainsBlanks" dxfId="91" priority="70">
      <formula>LEN(TRIM(LN17))&gt;0</formula>
    </cfRule>
  </conditionalFormatting>
  <conditionalFormatting sqref="LN18:LT19">
    <cfRule type="expression" dxfId="90" priority="66">
      <formula>LN$16&lt;&gt;""</formula>
    </cfRule>
  </conditionalFormatting>
  <conditionalFormatting sqref="LN20:LT102">
    <cfRule type="expression" dxfId="89" priority="65">
      <formula>WEEKDAY(LN$18,2)=7</formula>
    </cfRule>
    <cfRule type="expression" dxfId="88" priority="67">
      <formula>OR(AND(LN$18&gt;=$F20,LN$18&lt;=$J20,$D20&lt;&gt;"",$H20&lt;&gt;0),AND(LN$18&gt;=$F20,LN$18&lt;$J20,$D20&lt;&gt;""))</formula>
    </cfRule>
    <cfRule type="expression" dxfId="87" priority="68">
      <formula>AND(LN$18&gt;=$F20,LN$18&lt;=$G20,$D20&lt;&gt;"")</formula>
    </cfRule>
    <cfRule type="expression" dxfId="86" priority="69">
      <formula>LN$18=TODAY()</formula>
    </cfRule>
  </conditionalFormatting>
  <conditionalFormatting sqref="LU17:MA19">
    <cfRule type="notContainsBlanks" dxfId="85" priority="62">
      <formula>LEN(TRIM(LU17))&gt;0</formula>
    </cfRule>
  </conditionalFormatting>
  <conditionalFormatting sqref="LU18:MA19">
    <cfRule type="expression" dxfId="84" priority="58">
      <formula>LU$16&lt;&gt;""</formula>
    </cfRule>
  </conditionalFormatting>
  <conditionalFormatting sqref="LU20:MA102">
    <cfRule type="expression" dxfId="83" priority="57">
      <formula>WEEKDAY(LU$18,2)=7</formula>
    </cfRule>
    <cfRule type="expression" dxfId="82" priority="59">
      <formula>OR(AND(LU$18&gt;=$F20,LU$18&lt;=$J20,$D20&lt;&gt;"",$H20&lt;&gt;0),AND(LU$18&gt;=$F20,LU$18&lt;$J20,$D20&lt;&gt;""))</formula>
    </cfRule>
    <cfRule type="expression" dxfId="81" priority="60">
      <formula>AND(LU$18&gt;=$F20,LU$18&lt;=$G20,$D20&lt;&gt;"")</formula>
    </cfRule>
    <cfRule type="expression" dxfId="80" priority="61">
      <formula>LU$18=TODAY()</formula>
    </cfRule>
  </conditionalFormatting>
  <conditionalFormatting sqref="MB17:MH19">
    <cfRule type="notContainsBlanks" dxfId="79" priority="54">
      <formula>LEN(TRIM(MB17))&gt;0</formula>
    </cfRule>
  </conditionalFormatting>
  <conditionalFormatting sqref="MB18:MH19">
    <cfRule type="expression" dxfId="78" priority="50">
      <formula>MB$16&lt;&gt;""</formula>
    </cfRule>
  </conditionalFormatting>
  <conditionalFormatting sqref="MB20:MH102">
    <cfRule type="expression" dxfId="77" priority="49">
      <formula>WEEKDAY(MB$18,2)=7</formula>
    </cfRule>
    <cfRule type="expression" dxfId="76" priority="51">
      <formula>OR(AND(MB$18&gt;=$F20,MB$18&lt;=$J20,$D20&lt;&gt;"",$H20&lt;&gt;0),AND(MB$18&gt;=$F20,MB$18&lt;$J20,$D20&lt;&gt;""))</formula>
    </cfRule>
    <cfRule type="expression" dxfId="75" priority="52">
      <formula>AND(MB$18&gt;=$F20,MB$18&lt;=$G20,$D20&lt;&gt;"")</formula>
    </cfRule>
    <cfRule type="expression" dxfId="74" priority="53">
      <formula>MB$18=TODAY()</formula>
    </cfRule>
  </conditionalFormatting>
  <conditionalFormatting sqref="MI17:MO19">
    <cfRule type="notContainsBlanks" dxfId="73" priority="46">
      <formula>LEN(TRIM(MI17))&gt;0</formula>
    </cfRule>
  </conditionalFormatting>
  <conditionalFormatting sqref="MI18:MO19">
    <cfRule type="expression" dxfId="72" priority="42">
      <formula>MI$16&lt;&gt;""</formula>
    </cfRule>
  </conditionalFormatting>
  <conditionalFormatting sqref="MI20:MO102">
    <cfRule type="expression" dxfId="71" priority="41">
      <formula>WEEKDAY(MI$18,2)=7</formula>
    </cfRule>
    <cfRule type="expression" dxfId="70" priority="43">
      <formula>OR(AND(MI$18&gt;=$F20,MI$18&lt;=$J20,$D20&lt;&gt;"",$H20&lt;&gt;0),AND(MI$18&gt;=$F20,MI$18&lt;$J20,$D20&lt;&gt;""))</formula>
    </cfRule>
    <cfRule type="expression" dxfId="69" priority="44">
      <formula>AND(MI$18&gt;=$F20,MI$18&lt;=$G20,$D20&lt;&gt;"")</formula>
    </cfRule>
    <cfRule type="expression" dxfId="68" priority="45">
      <formula>MI$18=TODAY()</formula>
    </cfRule>
  </conditionalFormatting>
  <conditionalFormatting sqref="MP17:MV19">
    <cfRule type="notContainsBlanks" dxfId="67" priority="38">
      <formula>LEN(TRIM(MP17))&gt;0</formula>
    </cfRule>
  </conditionalFormatting>
  <conditionalFormatting sqref="MP18:MV19">
    <cfRule type="expression" dxfId="66" priority="34">
      <formula>MP$16&lt;&gt;""</formula>
    </cfRule>
  </conditionalFormatting>
  <conditionalFormatting sqref="MP20:MV102">
    <cfRule type="expression" dxfId="65" priority="33">
      <formula>WEEKDAY(MP$18,2)=7</formula>
    </cfRule>
    <cfRule type="expression" dxfId="64" priority="35">
      <formula>OR(AND(MP$18&gt;=$F20,MP$18&lt;=$J20,$D20&lt;&gt;"",$H20&lt;&gt;0),AND(MP$18&gt;=$F20,MP$18&lt;$J20,$D20&lt;&gt;""))</formula>
    </cfRule>
    <cfRule type="expression" dxfId="63" priority="36">
      <formula>AND(MP$18&gt;=$F20,MP$18&lt;=$G20,$D20&lt;&gt;"")</formula>
    </cfRule>
    <cfRule type="expression" dxfId="62" priority="37">
      <formula>MP$18=TODAY()</formula>
    </cfRule>
  </conditionalFormatting>
  <conditionalFormatting sqref="MW17:NC19">
    <cfRule type="notContainsBlanks" dxfId="61" priority="30">
      <formula>LEN(TRIM(MW17))&gt;0</formula>
    </cfRule>
  </conditionalFormatting>
  <conditionalFormatting sqref="MW18:NC19">
    <cfRule type="expression" dxfId="60" priority="26">
      <formula>MW$16&lt;&gt;""</formula>
    </cfRule>
  </conditionalFormatting>
  <conditionalFormatting sqref="MW20:NC102">
    <cfRule type="expression" dxfId="59" priority="25">
      <formula>WEEKDAY(MW$18,2)=7</formula>
    </cfRule>
    <cfRule type="expression" dxfId="58" priority="27">
      <formula>OR(AND(MW$18&gt;=$F20,MW$18&lt;=$J20,$D20&lt;&gt;"",$H20&lt;&gt;0),AND(MW$18&gt;=$F20,MW$18&lt;$J20,$D20&lt;&gt;""))</formula>
    </cfRule>
    <cfRule type="expression" dxfId="57" priority="28">
      <formula>AND(MW$18&gt;=$F20,MW$18&lt;=$G20,$D20&lt;&gt;"")</formula>
    </cfRule>
    <cfRule type="expression" dxfId="56" priority="29">
      <formula>MW$18=TODAY()</formula>
    </cfRule>
  </conditionalFormatting>
  <conditionalFormatting sqref="ND17:NJ19">
    <cfRule type="notContainsBlanks" dxfId="55" priority="22">
      <formula>LEN(TRIM(ND17))&gt;0</formula>
    </cfRule>
  </conditionalFormatting>
  <conditionalFormatting sqref="ND18:NJ19">
    <cfRule type="expression" dxfId="54" priority="18">
      <formula>ND$16&lt;&gt;""</formula>
    </cfRule>
  </conditionalFormatting>
  <conditionalFormatting sqref="ND20:NJ102">
    <cfRule type="expression" dxfId="53" priority="17">
      <formula>WEEKDAY(ND$18,2)=7</formula>
    </cfRule>
    <cfRule type="expression" dxfId="52" priority="19">
      <formula>OR(AND(ND$18&gt;=$F20,ND$18&lt;=$J20,$D20&lt;&gt;"",$H20&lt;&gt;0),AND(ND$18&gt;=$F20,ND$18&lt;$J20,$D20&lt;&gt;""))</formula>
    </cfRule>
    <cfRule type="expression" dxfId="51" priority="20">
      <formula>AND(ND$18&gt;=$F20,ND$18&lt;=$G20,$D20&lt;&gt;"")</formula>
    </cfRule>
    <cfRule type="expression" dxfId="50" priority="21">
      <formula>ND$18=TODAY()</formula>
    </cfRule>
  </conditionalFormatting>
  <conditionalFormatting sqref="NK17:NQ19">
    <cfRule type="notContainsBlanks" dxfId="49" priority="14">
      <formula>LEN(TRIM(NK17))&gt;0</formula>
    </cfRule>
  </conditionalFormatting>
  <conditionalFormatting sqref="NK18:NQ19">
    <cfRule type="expression" dxfId="48" priority="10">
      <formula>NK$16&lt;&gt;""</formula>
    </cfRule>
  </conditionalFormatting>
  <conditionalFormatting sqref="NK20:NQ102">
    <cfRule type="expression" dxfId="47" priority="9">
      <formula>WEEKDAY(NK$18,2)=7</formula>
    </cfRule>
    <cfRule type="expression" dxfId="46" priority="11">
      <formula>OR(AND(NK$18&gt;=$F20,NK$18&lt;=$J20,$D20&lt;&gt;"",$H20&lt;&gt;0),AND(NK$18&gt;=$F20,NK$18&lt;$J20,$D20&lt;&gt;""))</formula>
    </cfRule>
    <cfRule type="expression" dxfId="45" priority="12">
      <formula>AND(NK$18&gt;=$F20,NK$18&lt;=$G20,$D20&lt;&gt;"")</formula>
    </cfRule>
    <cfRule type="expression" dxfId="44" priority="13">
      <formula>NK$18=TODAY()</formula>
    </cfRule>
  </conditionalFormatting>
  <conditionalFormatting sqref="NR17:NX19">
    <cfRule type="notContainsBlanks" dxfId="43" priority="6">
      <formula>LEN(TRIM(NR17))&gt;0</formula>
    </cfRule>
  </conditionalFormatting>
  <conditionalFormatting sqref="NR18:NX19">
    <cfRule type="expression" dxfId="42" priority="2">
      <formula>NR$16&lt;&gt;""</formula>
    </cfRule>
  </conditionalFormatting>
  <conditionalFormatting sqref="NR20:NX102">
    <cfRule type="expression" dxfId="41" priority="1">
      <formula>WEEKDAY(NR$18,2)=7</formula>
    </cfRule>
    <cfRule type="expression" dxfId="40" priority="3">
      <formula>OR(AND(NR$18&gt;=$F20,NR$18&lt;=$J20,$D20&lt;&gt;"",$H20&lt;&gt;0),AND(NR$18&gt;=$F20,NR$18&lt;$J20,$D20&lt;&gt;""))</formula>
    </cfRule>
    <cfRule type="expression" dxfId="39" priority="4">
      <formula>AND(NR$18&gt;=$F20,NR$18&lt;=$G20,$D20&lt;&gt;"")</formula>
    </cfRule>
    <cfRule type="expression" dxfId="38" priority="5">
      <formula>NR$18=TODAY()</formula>
    </cfRule>
  </conditionalFormatting>
  <pageMargins left="0.23622047244094491" right="0.23622047244094491" top="0.74803149606299213" bottom="0.74803149606299213" header="0.31496062992125984" footer="0.31496062992125984"/>
  <pageSetup paperSize="9" scale="59" orientation="landscape" horizontalDpi="0" verticalDpi="0" r:id="rId1"/>
  <colBreaks count="2" manualBreakCount="2">
    <brk id="24" max="100" man="1"/>
    <brk id="234" max="100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6" id="{00000000-000E-0000-0000-000015000000}">
            <xm:f>AND(WEEKDAY(K$18,2)=6,Settings!$F$20="No")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77" id="{78A58D3D-B193-5844-9807-EA857325A044}">
            <xm:f>AND(WEEKDAY(K$18,2)=7,Settings!$F$22="No")</xm:f>
            <x14:dxf>
              <fill>
                <patternFill>
                  <bgColor theme="2"/>
                </patternFill>
              </fill>
            </x14:dxf>
          </x14:cfRule>
          <xm:sqref>K20:JB102</xm:sqref>
        </x14:conditionalFormatting>
        <x14:conditionalFormatting xmlns:xm="http://schemas.microsoft.com/office/excel/2006/main">
          <x14:cfRule type="expression" priority="143" id="{F6895807-B79E-4342-A3CA-77879699FA86}">
            <xm:f>AND(WEEKDAY(JC$18,2)=6,Settings!$F$20="No")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44" id="{96B045DC-677E-410E-8C75-B7EBFC951729}">
            <xm:f>AND(WEEKDAY(JC$18,2)=7,Settings!$F$22="No")</xm:f>
            <x14:dxf>
              <fill>
                <patternFill>
                  <bgColor theme="2"/>
                </patternFill>
              </fill>
            </x14:dxf>
          </x14:cfRule>
          <xm:sqref>JC20:JI102</xm:sqref>
        </x14:conditionalFormatting>
        <x14:conditionalFormatting xmlns:xm="http://schemas.microsoft.com/office/excel/2006/main">
          <x14:cfRule type="expression" priority="135" id="{4A13937D-D4EE-43D8-A018-39934FDAAB98}">
            <xm:f>AND(WEEKDAY(JJ$18,2)=6,Settings!$F$20="No")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36" id="{411D8AB2-DDF1-4022-9B96-1A0BF73FB00F}">
            <xm:f>AND(WEEKDAY(JJ$18,2)=7,Settings!$F$22="No")</xm:f>
            <x14:dxf>
              <fill>
                <patternFill>
                  <bgColor theme="2"/>
                </patternFill>
              </fill>
            </x14:dxf>
          </x14:cfRule>
          <xm:sqref>JJ20:JP102</xm:sqref>
        </x14:conditionalFormatting>
        <x14:conditionalFormatting xmlns:xm="http://schemas.microsoft.com/office/excel/2006/main">
          <x14:cfRule type="expression" priority="127" id="{73D57BE4-DA7E-4BC3-A7D4-4B1CBE47329D}">
            <xm:f>AND(WEEKDAY(JQ$18,2)=6,Settings!$F$20="No")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28" id="{B99504EF-573D-42B8-B768-0BA99E4A41AD}">
            <xm:f>AND(WEEKDAY(JQ$18,2)=7,Settings!$F$22="No")</xm:f>
            <x14:dxf>
              <fill>
                <patternFill>
                  <bgColor theme="2"/>
                </patternFill>
              </fill>
            </x14:dxf>
          </x14:cfRule>
          <xm:sqref>JQ20:JW102</xm:sqref>
        </x14:conditionalFormatting>
        <x14:conditionalFormatting xmlns:xm="http://schemas.microsoft.com/office/excel/2006/main">
          <x14:cfRule type="expression" priority="119" id="{991E9B0D-CEFC-490C-BEBC-24F049C4B4BE}">
            <xm:f>AND(WEEKDAY(JX$18,2)=6,Settings!$F$20="No")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20" id="{E5BDD789-4673-4EF1-A38A-1407AD09C5B0}">
            <xm:f>AND(WEEKDAY(JX$18,2)=7,Settings!$F$22="No")</xm:f>
            <x14:dxf>
              <fill>
                <patternFill>
                  <bgColor theme="2"/>
                </patternFill>
              </fill>
            </x14:dxf>
          </x14:cfRule>
          <xm:sqref>JX20:KD102</xm:sqref>
        </x14:conditionalFormatting>
        <x14:conditionalFormatting xmlns:xm="http://schemas.microsoft.com/office/excel/2006/main">
          <x14:cfRule type="expression" priority="111" id="{4D9D4744-85E1-4C6C-878F-FC4A206AEAAB}">
            <xm:f>AND(WEEKDAY(KE$18,2)=6,Settings!$F$20="No")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12" id="{36F94625-087C-4766-8CE1-674A41E99847}">
            <xm:f>AND(WEEKDAY(KE$18,2)=7,Settings!$F$22="No")</xm:f>
            <x14:dxf>
              <fill>
                <patternFill>
                  <bgColor theme="2"/>
                </patternFill>
              </fill>
            </x14:dxf>
          </x14:cfRule>
          <xm:sqref>KE20:KK102</xm:sqref>
        </x14:conditionalFormatting>
        <x14:conditionalFormatting xmlns:xm="http://schemas.microsoft.com/office/excel/2006/main">
          <x14:cfRule type="expression" priority="103" id="{C9270932-377A-4197-BB7C-B133851AAA2D}">
            <xm:f>AND(WEEKDAY(KL$18,2)=6,Settings!$F$20="No")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04" id="{E275846C-C9BD-4FEE-9976-9213347C2F45}">
            <xm:f>AND(WEEKDAY(KL$18,2)=7,Settings!$F$22="No")</xm:f>
            <x14:dxf>
              <fill>
                <patternFill>
                  <bgColor theme="2"/>
                </patternFill>
              </fill>
            </x14:dxf>
          </x14:cfRule>
          <xm:sqref>KL20:KR102</xm:sqref>
        </x14:conditionalFormatting>
        <x14:conditionalFormatting xmlns:xm="http://schemas.microsoft.com/office/excel/2006/main">
          <x14:cfRule type="expression" priority="95" id="{7A15FFA2-C269-4E55-B32D-948B75690394}">
            <xm:f>AND(WEEKDAY(KS$18,2)=6,Settings!$F$20="No")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96" id="{36A06024-F075-4623-A091-A2903AA6048A}">
            <xm:f>AND(WEEKDAY(KS$18,2)=7,Settings!$F$22="No")</xm:f>
            <x14:dxf>
              <fill>
                <patternFill>
                  <bgColor theme="2"/>
                </patternFill>
              </fill>
            </x14:dxf>
          </x14:cfRule>
          <xm:sqref>KS20:KY102</xm:sqref>
        </x14:conditionalFormatting>
        <x14:conditionalFormatting xmlns:xm="http://schemas.microsoft.com/office/excel/2006/main">
          <x14:cfRule type="expression" priority="87" id="{0058F698-E3A4-4604-88F5-11D62821DB8E}">
            <xm:f>AND(WEEKDAY(KZ$18,2)=6,Settings!$F$20="No")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88" id="{13A4696B-4441-45D7-BCFA-428798A07391}">
            <xm:f>AND(WEEKDAY(KZ$18,2)=7,Settings!$F$22="No")</xm:f>
            <x14:dxf>
              <fill>
                <patternFill>
                  <bgColor theme="2"/>
                </patternFill>
              </fill>
            </x14:dxf>
          </x14:cfRule>
          <xm:sqref>KZ20:LF102</xm:sqref>
        </x14:conditionalFormatting>
        <x14:conditionalFormatting xmlns:xm="http://schemas.microsoft.com/office/excel/2006/main">
          <x14:cfRule type="expression" priority="79" id="{408AA577-D6BD-44CE-8E34-7CE6589A4EC9}">
            <xm:f>AND(WEEKDAY(LG$18,2)=6,Settings!$F$20="No")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80" id="{1B8D91D6-ED09-4ECD-8C1C-D94CC548D06B}">
            <xm:f>AND(WEEKDAY(LG$18,2)=7,Settings!$F$22="No")</xm:f>
            <x14:dxf>
              <fill>
                <patternFill>
                  <bgColor theme="2"/>
                </patternFill>
              </fill>
            </x14:dxf>
          </x14:cfRule>
          <xm:sqref>LG20:LM102</xm:sqref>
        </x14:conditionalFormatting>
        <x14:conditionalFormatting xmlns:xm="http://schemas.microsoft.com/office/excel/2006/main">
          <x14:cfRule type="expression" priority="71" id="{D9046AD2-C96F-48A3-9A6C-682EB4DA0623}">
            <xm:f>AND(WEEKDAY(LN$18,2)=6,Settings!$F$20="No")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72" id="{8B437629-A860-4975-B5AF-2A1D72F890F7}">
            <xm:f>AND(WEEKDAY(LN$18,2)=7,Settings!$F$22="No")</xm:f>
            <x14:dxf>
              <fill>
                <patternFill>
                  <bgColor theme="2"/>
                </patternFill>
              </fill>
            </x14:dxf>
          </x14:cfRule>
          <xm:sqref>LN20:LT102</xm:sqref>
        </x14:conditionalFormatting>
        <x14:conditionalFormatting xmlns:xm="http://schemas.microsoft.com/office/excel/2006/main">
          <x14:cfRule type="expression" priority="63" id="{AB6EC16E-0AD7-4528-9C2E-831D2E36A797}">
            <xm:f>AND(WEEKDAY(LU$18,2)=6,Settings!$F$20="No")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64" id="{4518496E-F578-43B6-99F0-20F41D95FDC9}">
            <xm:f>AND(WEEKDAY(LU$18,2)=7,Settings!$F$22="No")</xm:f>
            <x14:dxf>
              <fill>
                <patternFill>
                  <bgColor theme="2"/>
                </patternFill>
              </fill>
            </x14:dxf>
          </x14:cfRule>
          <xm:sqref>LU20:MA102</xm:sqref>
        </x14:conditionalFormatting>
        <x14:conditionalFormatting xmlns:xm="http://schemas.microsoft.com/office/excel/2006/main">
          <x14:cfRule type="expression" priority="55" id="{70A0C0E8-BE96-4136-91DB-D3522F1776C8}">
            <xm:f>AND(WEEKDAY(MB$18,2)=6,Settings!$F$20="No")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56" id="{1AC1C841-A1EA-4FB0-9AC1-55FA04653E5B}">
            <xm:f>AND(WEEKDAY(MB$18,2)=7,Settings!$F$22="No")</xm:f>
            <x14:dxf>
              <fill>
                <patternFill>
                  <bgColor theme="2"/>
                </patternFill>
              </fill>
            </x14:dxf>
          </x14:cfRule>
          <xm:sqref>MB20:MH102</xm:sqref>
        </x14:conditionalFormatting>
        <x14:conditionalFormatting xmlns:xm="http://schemas.microsoft.com/office/excel/2006/main">
          <x14:cfRule type="expression" priority="47" id="{CD21F8D3-33E7-4B95-BE6D-F072B5B2A7F2}">
            <xm:f>AND(WEEKDAY(MI$18,2)=6,Settings!$F$20="No")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48" id="{EBACF7DC-AB50-401A-8E8F-A72B69562F8C}">
            <xm:f>AND(WEEKDAY(MI$18,2)=7,Settings!$F$22="No")</xm:f>
            <x14:dxf>
              <fill>
                <patternFill>
                  <bgColor theme="2"/>
                </patternFill>
              </fill>
            </x14:dxf>
          </x14:cfRule>
          <xm:sqref>MI20:MO102</xm:sqref>
        </x14:conditionalFormatting>
        <x14:conditionalFormatting xmlns:xm="http://schemas.microsoft.com/office/excel/2006/main">
          <x14:cfRule type="expression" priority="39" id="{6423578A-8495-46EE-BF46-3437512047B2}">
            <xm:f>AND(WEEKDAY(MP$18,2)=6,Settings!$F$20="No")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40" id="{352C109A-8F7F-42C9-A800-7FD8C0C6C8A6}">
            <xm:f>AND(WEEKDAY(MP$18,2)=7,Settings!$F$22="No")</xm:f>
            <x14:dxf>
              <fill>
                <patternFill>
                  <bgColor theme="2"/>
                </patternFill>
              </fill>
            </x14:dxf>
          </x14:cfRule>
          <xm:sqref>MP20:MV102</xm:sqref>
        </x14:conditionalFormatting>
        <x14:conditionalFormatting xmlns:xm="http://schemas.microsoft.com/office/excel/2006/main">
          <x14:cfRule type="expression" priority="31" id="{C6A37082-BD87-4B66-A8FC-430835A73CF8}">
            <xm:f>AND(WEEKDAY(MW$18,2)=6,Settings!$F$20="No")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32" id="{5BCCCF8A-51CB-49DA-90E5-3D5E272BF91C}">
            <xm:f>AND(WEEKDAY(MW$18,2)=7,Settings!$F$22="No")</xm:f>
            <x14:dxf>
              <fill>
                <patternFill>
                  <bgColor theme="2"/>
                </patternFill>
              </fill>
            </x14:dxf>
          </x14:cfRule>
          <xm:sqref>MW20:NC102</xm:sqref>
        </x14:conditionalFormatting>
        <x14:conditionalFormatting xmlns:xm="http://schemas.microsoft.com/office/excel/2006/main">
          <x14:cfRule type="expression" priority="23" id="{4E077C5A-C442-4600-88DE-E5C95BDB7C34}">
            <xm:f>AND(WEEKDAY(ND$18,2)=6,Settings!$F$20="No")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24" id="{263304AE-0AD7-438B-86A1-917BA15081FE}">
            <xm:f>AND(WEEKDAY(ND$18,2)=7,Settings!$F$22="No")</xm:f>
            <x14:dxf>
              <fill>
                <patternFill>
                  <bgColor theme="2"/>
                </patternFill>
              </fill>
            </x14:dxf>
          </x14:cfRule>
          <xm:sqref>ND20:NJ102</xm:sqref>
        </x14:conditionalFormatting>
        <x14:conditionalFormatting xmlns:xm="http://schemas.microsoft.com/office/excel/2006/main">
          <x14:cfRule type="expression" priority="15" id="{D54683B4-EB14-41B0-8BF2-4441039667D4}">
            <xm:f>AND(WEEKDAY(NK$18,2)=6,Settings!$F$20="No")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16" id="{F814FCF8-84A2-4EFE-A7F9-847C1E626BC7}">
            <xm:f>AND(WEEKDAY(NK$18,2)=7,Settings!$F$22="No")</xm:f>
            <x14:dxf>
              <fill>
                <patternFill>
                  <bgColor theme="2"/>
                </patternFill>
              </fill>
            </x14:dxf>
          </x14:cfRule>
          <xm:sqref>NK20:NQ102</xm:sqref>
        </x14:conditionalFormatting>
        <x14:conditionalFormatting xmlns:xm="http://schemas.microsoft.com/office/excel/2006/main">
          <x14:cfRule type="expression" priority="7" id="{CE522CFC-D2EE-44EE-863D-0AB6C731BA00}">
            <xm:f>AND(WEEKDAY(NR$18,2)=6,Settings!$F$20="No")</xm:f>
            <x14:dxf>
              <fill>
                <patternFill>
                  <bgColor theme="2"/>
                </patternFill>
              </fill>
            </x14:dxf>
          </x14:cfRule>
          <x14:cfRule type="expression" priority="8" id="{3F46C12D-4C33-4A56-A04D-0068CFADF7AC}">
            <xm:f>AND(WEEKDAY(NR$18,2)=7,Settings!$F$22="No")</xm:f>
            <x14:dxf>
              <fill>
                <patternFill>
                  <bgColor theme="2"/>
                </patternFill>
              </fill>
            </x14:dxf>
          </x14:cfRule>
          <xm:sqref>NR20:NX102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E81B-FFA0-2447-8A1E-7EC0B9999E27}">
  <dimension ref="A1:P76"/>
  <sheetViews>
    <sheetView showGridLines="0" showRowColHeaders="0" zoomScaleNormal="100" workbookViewId="0">
      <selection activeCell="D1" sqref="D1"/>
    </sheetView>
  </sheetViews>
  <sheetFormatPr baseColWidth="10" defaultColWidth="11.25" defaultRowHeight="15.75" x14ac:dyDescent="0.25"/>
  <cols>
    <col min="1" max="1" width="2.625" style="10" customWidth="1"/>
    <col min="2" max="2" width="1.25" style="1" customWidth="1"/>
    <col min="3" max="8" width="11.25" style="1"/>
    <col min="9" max="9" width="12.25" style="1" customWidth="1"/>
    <col min="10" max="16384" width="11.25" style="1"/>
  </cols>
  <sheetData>
    <row r="1" spans="1:16" s="38" customFormat="1" ht="48" customHeight="1" x14ac:dyDescent="0.25">
      <c r="A1" s="70"/>
    </row>
    <row r="2" spans="1:16" s="40" customFormat="1" ht="20.100000000000001" customHeight="1" x14ac:dyDescent="0.25">
      <c r="A2" s="71"/>
    </row>
    <row r="3" spans="1:16" ht="18" customHeight="1" x14ac:dyDescent="0.35">
      <c r="C3" s="72"/>
    </row>
    <row r="4" spans="1:16" s="11" customFormat="1" ht="30" customHeight="1" thickBot="1" x14ac:dyDescent="0.3">
      <c r="A4" s="65"/>
      <c r="C4" s="88" t="s">
        <v>36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ht="18" customHeight="1" thickTop="1" x14ac:dyDescent="0.25"/>
    <row r="6" spans="1:16" ht="18" customHeight="1" x14ac:dyDescent="0.25">
      <c r="A6" s="9"/>
    </row>
    <row r="7" spans="1:16" ht="18" customHeight="1" x14ac:dyDescent="0.25">
      <c r="A7" s="9"/>
    </row>
    <row r="8" spans="1:16" ht="18" customHeight="1" x14ac:dyDescent="0.25">
      <c r="A8" s="9"/>
    </row>
    <row r="9" spans="1:16" ht="18" customHeight="1" x14ac:dyDescent="0.25">
      <c r="A9" s="9"/>
    </row>
    <row r="10" spans="1:16" ht="18" customHeight="1" x14ac:dyDescent="0.25">
      <c r="A10" s="65"/>
    </row>
    <row r="11" spans="1:16" ht="18" customHeight="1" x14ac:dyDescent="0.25">
      <c r="A11" s="65"/>
    </row>
    <row r="12" spans="1:16" ht="18" customHeight="1" x14ac:dyDescent="0.25">
      <c r="A12" s="65"/>
    </row>
    <row r="13" spans="1:16" ht="18" customHeight="1" x14ac:dyDescent="0.25">
      <c r="A13" s="65"/>
    </row>
    <row r="14" spans="1:16" ht="18" customHeight="1" x14ac:dyDescent="0.25">
      <c r="A14" s="65"/>
    </row>
    <row r="15" spans="1:16" ht="18" customHeight="1" x14ac:dyDescent="0.25">
      <c r="A15" s="65"/>
    </row>
    <row r="16" spans="1:16" ht="18" customHeight="1" x14ac:dyDescent="0.25">
      <c r="A16" s="65"/>
    </row>
    <row r="17" spans="1:1" ht="18" customHeight="1" x14ac:dyDescent="0.25">
      <c r="A17" s="65"/>
    </row>
    <row r="18" spans="1:1" ht="18" customHeight="1" x14ac:dyDescent="0.25">
      <c r="A18" s="65"/>
    </row>
    <row r="19" spans="1:1" ht="18" customHeight="1" x14ac:dyDescent="0.25">
      <c r="A19" s="65"/>
    </row>
    <row r="20" spans="1:1" ht="18" customHeight="1" x14ac:dyDescent="0.25">
      <c r="A20" s="65"/>
    </row>
    <row r="21" spans="1:1" ht="18" customHeight="1" x14ac:dyDescent="0.25">
      <c r="A21" s="65"/>
    </row>
    <row r="22" spans="1:1" ht="18" customHeight="1" x14ac:dyDescent="0.25">
      <c r="A22" s="65"/>
    </row>
    <row r="23" spans="1:1" ht="18" customHeight="1" x14ac:dyDescent="0.25">
      <c r="A23" s="65"/>
    </row>
    <row r="24" spans="1:1" ht="18" customHeight="1" x14ac:dyDescent="0.25">
      <c r="A24" s="65"/>
    </row>
    <row r="25" spans="1:1" ht="18" customHeight="1" x14ac:dyDescent="0.25">
      <c r="A25" s="65"/>
    </row>
    <row r="26" spans="1:1" ht="18" customHeight="1" x14ac:dyDescent="0.25">
      <c r="A26" s="65"/>
    </row>
    <row r="27" spans="1:1" ht="18" customHeight="1" x14ac:dyDescent="0.25">
      <c r="A27" s="65"/>
    </row>
    <row r="28" spans="1:1" ht="18" customHeight="1" x14ac:dyDescent="0.25">
      <c r="A28" s="65"/>
    </row>
    <row r="29" spans="1:1" ht="18" customHeight="1" x14ac:dyDescent="0.25">
      <c r="A29" s="65"/>
    </row>
    <row r="30" spans="1:1" ht="18" customHeight="1" x14ac:dyDescent="0.25">
      <c r="A30" s="65"/>
    </row>
    <row r="31" spans="1:1" ht="18" customHeight="1" x14ac:dyDescent="0.25"/>
    <row r="32" spans="1:1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69" spans="3:8" x14ac:dyDescent="0.25">
      <c r="E69" s="1" t="str">
        <f ca="1">IF(Gantt.Chart!$D20="","",IF(AND(Gantt.Chart!$F20&gt;TODAY(),Gantt.Chart!$H20=0),"Planificado",IF(AND(Gantt.Chart!$F20&lt;TODAY(),Gantt.Chart!$H20&gt;0,TODAY()&lt;Gantt.Chart!$G20),"Comenzó - En proceso",IF(Gantt.Chart!$H20=1,"Completo",IF(AND(Gantt.Chart!$G20&lt;TODAY(),Gantt.Chart!$H20&lt;1),"Comenzado - Vencido",IF(AND(TODAY()&gt;Gantt.Chart!$F20,Gantt.Chart!$H20=0),"No iniciada - Vencida","error"))))))</f>
        <v>Completo</v>
      </c>
    </row>
    <row r="72" spans="3:8" x14ac:dyDescent="0.25">
      <c r="C72" s="74">
        <f>calculations!$I$7/calculations!$I$5</f>
        <v>0.58252427184466016</v>
      </c>
      <c r="E72" s="1" t="s">
        <v>37</v>
      </c>
      <c r="F72" s="1">
        <f ca="1">COUNTIF(Gantt.Chart!$I$19:$I$102,E72)</f>
        <v>0</v>
      </c>
      <c r="G72" s="1" t="s">
        <v>39</v>
      </c>
      <c r="H72" s="1">
        <f>ROUND(calculations!K5,0)</f>
        <v>60</v>
      </c>
    </row>
    <row r="73" spans="3:8" x14ac:dyDescent="0.25">
      <c r="E73" s="1" t="s">
        <v>45</v>
      </c>
      <c r="F73" s="1">
        <f ca="1">COUNTIF(Gantt.Chart!$I$19:$I$102,E73)</f>
        <v>0</v>
      </c>
      <c r="G73" s="1" t="s">
        <v>40</v>
      </c>
      <c r="H73" s="1">
        <f>calculations!I5</f>
        <v>103</v>
      </c>
    </row>
    <row r="74" spans="3:8" x14ac:dyDescent="0.25">
      <c r="E74" s="1" t="s">
        <v>38</v>
      </c>
      <c r="F74" s="1">
        <f ca="1">COUNTIF(Gantt.Chart!$I$19:$I$102,E74)</f>
        <v>0</v>
      </c>
    </row>
    <row r="75" spans="3:8" x14ac:dyDescent="0.25">
      <c r="E75" s="1" t="s">
        <v>46</v>
      </c>
      <c r="F75" s="1">
        <f ca="1">COUNTIF(Gantt.Chart!$I$19:$I$102,E75)</f>
        <v>8</v>
      </c>
    </row>
    <row r="76" spans="3:8" x14ac:dyDescent="0.25">
      <c r="E76" s="1" t="s">
        <v>43</v>
      </c>
      <c r="F76" s="1">
        <f ca="1">COUNTIF(Gantt.Chart!$I$19:$I$102,E76)</f>
        <v>3</v>
      </c>
    </row>
  </sheetData>
  <sheetProtection formatCells="0" formatColumns="0" formatRows="0" insertColumns="0" insertRows="0" insertHyperlinks="0" selectLockedCells="1" sort="0" autoFilter="0" pivotTables="0"/>
  <mergeCells count="1">
    <mergeCell ref="C4:P4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2128-AEA8-1F42-9C97-A2FC5FEA22C2}">
  <dimension ref="B1:O100"/>
  <sheetViews>
    <sheetView showGridLines="0" showRowColHeaders="0" zoomScale="80" zoomScaleNormal="80" zoomScaleSheetLayoutView="100" workbookViewId="0">
      <selection activeCell="I21" sqref="I21"/>
    </sheetView>
  </sheetViews>
  <sheetFormatPr baseColWidth="10" defaultColWidth="11.25" defaultRowHeight="15.75" x14ac:dyDescent="0.25"/>
  <cols>
    <col min="1" max="1" width="11.25" style="17"/>
    <col min="2" max="2" width="16.25" style="17" customWidth="1"/>
    <col min="3" max="3" width="11.25" style="17"/>
    <col min="4" max="4" width="10.75" style="18"/>
    <col min="5" max="16384" width="11.25" style="17"/>
  </cols>
  <sheetData>
    <row r="1" spans="2:15" x14ac:dyDescent="0.25">
      <c r="B1" s="17" t="str">
        <f>Gantt.Chart!D17</f>
        <v>Nombre de la tarea o actividad</v>
      </c>
      <c r="C1" s="17" t="str">
        <f>Gantt.Chart!E17</f>
        <v>Duración</v>
      </c>
      <c r="D1" s="18" t="str">
        <f>Gantt.Chart!H17</f>
        <v>% Completado</v>
      </c>
      <c r="E1" s="17" t="str">
        <f>Gantt.Chart!J19</f>
        <v># de días completos</v>
      </c>
      <c r="I1" s="73">
        <f>calculations!$I$7/calculations!$I$5</f>
        <v>0.58252427184466016</v>
      </c>
    </row>
    <row r="2" spans="2:15" x14ac:dyDescent="0.25">
      <c r="B2" s="17" t="str">
        <f>Gantt.Chart!D20</f>
        <v>Desarrollar la acta de Constitución del Proyecto</v>
      </c>
      <c r="C2" s="17">
        <f>Gantt.Chart!E20</f>
        <v>10</v>
      </c>
      <c r="D2" s="18">
        <f>Gantt.Chart!H20</f>
        <v>1</v>
      </c>
      <c r="E2" s="17">
        <f t="shared" ref="E2:E16" si="0">D2*C2</f>
        <v>10</v>
      </c>
    </row>
    <row r="3" spans="2:15" x14ac:dyDescent="0.25">
      <c r="B3" s="17" t="str">
        <f>Gantt.Chart!D21</f>
        <v>Desarrollar el plan de gestión del proyecto</v>
      </c>
      <c r="C3" s="17">
        <f>Gantt.Chart!E21</f>
        <v>10</v>
      </c>
      <c r="D3" s="18">
        <f>Gantt.Chart!H21</f>
        <v>0.54</v>
      </c>
      <c r="E3" s="17">
        <f t="shared" si="0"/>
        <v>5.4</v>
      </c>
    </row>
    <row r="4" spans="2:15" x14ac:dyDescent="0.25">
      <c r="B4" s="17" t="str">
        <f>Gantt.Chart!D22</f>
        <v>Dirigir y gestionar el trabajo del proyecto</v>
      </c>
      <c r="C4" s="17">
        <f>Gantt.Chart!E22</f>
        <v>9</v>
      </c>
      <c r="D4" s="18">
        <f>Gantt.Chart!H22</f>
        <v>0.43</v>
      </c>
      <c r="E4" s="17">
        <f t="shared" si="0"/>
        <v>3.87</v>
      </c>
      <c r="I4" s="17" t="s">
        <v>40</v>
      </c>
      <c r="J4" s="18"/>
      <c r="K4" s="17" t="s">
        <v>39</v>
      </c>
      <c r="N4" s="17" t="s">
        <v>18</v>
      </c>
      <c r="O4" s="17">
        <v>1</v>
      </c>
    </row>
    <row r="5" spans="2:15" x14ac:dyDescent="0.25">
      <c r="B5" s="17" t="str">
        <f>Gantt.Chart!D23</f>
        <v>Supervisar y controlar el trabajo del proyecto</v>
      </c>
      <c r="C5" s="17">
        <f>Gantt.Chart!E23</f>
        <v>8</v>
      </c>
      <c r="D5" s="18">
        <f>Gantt.Chart!H23</f>
        <v>0.32</v>
      </c>
      <c r="E5" s="17">
        <f t="shared" si="0"/>
        <v>2.56</v>
      </c>
      <c r="H5" s="17" t="s">
        <v>3</v>
      </c>
      <c r="I5" s="17">
        <f>SUM(C2:C100)</f>
        <v>103</v>
      </c>
      <c r="J5" s="18"/>
      <c r="K5" s="17">
        <f>SUM(E2:E100)</f>
        <v>60.05</v>
      </c>
      <c r="N5" s="17" t="s">
        <v>4</v>
      </c>
      <c r="O5" s="17">
        <v>2</v>
      </c>
    </row>
    <row r="6" spans="2:15" x14ac:dyDescent="0.25">
      <c r="B6" s="17" t="str">
        <f>Gantt.Chart!D24</f>
        <v>Realice un control de cambios integrado.</v>
      </c>
      <c r="C6" s="17">
        <f>Gantt.Chart!E24</f>
        <v>6</v>
      </c>
      <c r="D6" s="18">
        <f>Gantt.Chart!H24</f>
        <v>0.67</v>
      </c>
      <c r="E6" s="17">
        <f t="shared" si="0"/>
        <v>4.0200000000000005</v>
      </c>
      <c r="I6" s="17" t="s">
        <v>43</v>
      </c>
      <c r="J6" s="18" t="s">
        <v>44</v>
      </c>
      <c r="O6" s="17">
        <v>3</v>
      </c>
    </row>
    <row r="7" spans="2:15" x14ac:dyDescent="0.25">
      <c r="B7" s="17" t="str">
        <f>Gantt.Chart!D25</f>
        <v>Cerrar el proyecto o la fase</v>
      </c>
      <c r="C7" s="17">
        <f>Gantt.Chart!E25</f>
        <v>5</v>
      </c>
      <c r="D7" s="18">
        <f>Gantt.Chart!H25</f>
        <v>0.23</v>
      </c>
      <c r="E7" s="17">
        <f t="shared" si="0"/>
        <v>1.1500000000000001</v>
      </c>
      <c r="H7" s="17" t="s">
        <v>42</v>
      </c>
      <c r="I7" s="19">
        <f>ROUND(K5,0)</f>
        <v>60</v>
      </c>
      <c r="J7" s="19">
        <f>I5-I7</f>
        <v>43</v>
      </c>
    </row>
    <row r="8" spans="2:15" x14ac:dyDescent="0.25">
      <c r="B8" s="17" t="str">
        <f>Gantt.Chart!D26</f>
        <v>Planificar la gestión del alcance</v>
      </c>
      <c r="C8" s="17">
        <f>Gantt.Chart!E26</f>
        <v>9</v>
      </c>
      <c r="D8" s="18">
        <f>Gantt.Chart!H26</f>
        <v>0.45</v>
      </c>
      <c r="E8" s="17">
        <f t="shared" si="0"/>
        <v>4.05</v>
      </c>
      <c r="J8" s="18"/>
    </row>
    <row r="9" spans="2:15" x14ac:dyDescent="0.25">
      <c r="B9" s="17" t="str">
        <f>Gantt.Chart!D27</f>
        <v>Recopilar requisitos</v>
      </c>
      <c r="C9" s="17">
        <f>Gantt.Chart!E27</f>
        <v>9</v>
      </c>
      <c r="D9" s="18">
        <f>Gantt.Chart!H27</f>
        <v>1</v>
      </c>
      <c r="E9" s="17">
        <f t="shared" si="0"/>
        <v>9</v>
      </c>
      <c r="I9" s="17" t="s">
        <v>41</v>
      </c>
      <c r="J9" s="18"/>
    </row>
    <row r="10" spans="2:15" x14ac:dyDescent="0.25">
      <c r="B10" s="17" t="str">
        <f>Gantt.Chart!D28</f>
        <v>Definir el alcance</v>
      </c>
      <c r="C10" s="17">
        <f>Gantt.Chart!E28</f>
        <v>15</v>
      </c>
      <c r="D10" s="18">
        <f>Gantt.Chart!H28</f>
        <v>0.32</v>
      </c>
      <c r="E10" s="17">
        <f t="shared" si="0"/>
        <v>4.8</v>
      </c>
      <c r="H10" s="1" t="s">
        <v>37</v>
      </c>
      <c r="I10" s="17">
        <f ca="1">COUNTIF(Gantt.Chart!$I$19:$I$102,calculations!H10)</f>
        <v>0</v>
      </c>
      <c r="J10" s="18"/>
    </row>
    <row r="11" spans="2:15" x14ac:dyDescent="0.25">
      <c r="B11" s="17" t="str">
        <f>Gantt.Chart!D29</f>
        <v>Crear la WBS / WBS</v>
      </c>
      <c r="C11" s="17">
        <f>Gantt.Chart!E29</f>
        <v>10</v>
      </c>
      <c r="D11" s="18">
        <f>Gantt.Chart!H29</f>
        <v>0.32</v>
      </c>
      <c r="E11" s="17">
        <f t="shared" si="0"/>
        <v>3.2</v>
      </c>
      <c r="H11" s="1" t="s">
        <v>45</v>
      </c>
      <c r="I11" s="17">
        <f ca="1">COUNTIF(Gantt.Chart!$I$19:$I$102,calculations!H11)</f>
        <v>0</v>
      </c>
      <c r="J11" s="18"/>
    </row>
    <row r="12" spans="2:15" x14ac:dyDescent="0.25">
      <c r="B12" s="17" t="str">
        <f>Gantt.Chart!D30</f>
        <v>Ejemplo 2</v>
      </c>
      <c r="C12" s="17">
        <f>Gantt.Chart!E30</f>
        <v>12</v>
      </c>
      <c r="D12" s="18">
        <f>Gantt.Chart!H30</f>
        <v>1</v>
      </c>
      <c r="E12" s="17">
        <f t="shared" si="0"/>
        <v>12</v>
      </c>
      <c r="H12" s="1" t="s">
        <v>38</v>
      </c>
      <c r="I12" s="17">
        <f ca="1">COUNTIF(Gantt.Chart!$I$19:$I$102,calculations!H12)</f>
        <v>0</v>
      </c>
      <c r="J12" s="18"/>
    </row>
    <row r="13" spans="2:15" x14ac:dyDescent="0.25">
      <c r="B13" s="17">
        <f>Gantt.Chart!D31</f>
        <v>0</v>
      </c>
      <c r="C13" s="17">
        <f>Gantt.Chart!E31</f>
        <v>0</v>
      </c>
      <c r="D13" s="18">
        <f>Gantt.Chart!H31</f>
        <v>0</v>
      </c>
      <c r="E13" s="17">
        <f t="shared" si="0"/>
        <v>0</v>
      </c>
      <c r="H13" s="1" t="s">
        <v>46</v>
      </c>
      <c r="I13" s="17">
        <f ca="1">COUNTIF(Gantt.Chart!$I$19:$I$102,calculations!H13)</f>
        <v>8</v>
      </c>
      <c r="J13" s="18"/>
    </row>
    <row r="14" spans="2:15" x14ac:dyDescent="0.25">
      <c r="B14" s="17">
        <f>Gantt.Chart!D32</f>
        <v>0</v>
      </c>
      <c r="C14" s="17">
        <f>Gantt.Chart!E32</f>
        <v>0</v>
      </c>
      <c r="D14" s="18">
        <f>Gantt.Chart!H32</f>
        <v>0</v>
      </c>
      <c r="E14" s="17">
        <f t="shared" si="0"/>
        <v>0</v>
      </c>
      <c r="H14" s="1" t="s">
        <v>43</v>
      </c>
      <c r="I14" s="17">
        <f ca="1">COUNTIF(Gantt.Chart!$I$19:$I$102,calculations!H14)</f>
        <v>3</v>
      </c>
      <c r="J14" s="18"/>
    </row>
    <row r="15" spans="2:15" x14ac:dyDescent="0.25">
      <c r="B15" s="17">
        <f>Gantt.Chart!D33</f>
        <v>0</v>
      </c>
      <c r="C15" s="17">
        <f>Gantt.Chart!E33</f>
        <v>0</v>
      </c>
      <c r="D15" s="18">
        <f>Gantt.Chart!H33</f>
        <v>0</v>
      </c>
      <c r="E15" s="17">
        <f t="shared" si="0"/>
        <v>0</v>
      </c>
    </row>
    <row r="16" spans="2:15" x14ac:dyDescent="0.25">
      <c r="B16" s="17">
        <f>Gantt.Chart!D34</f>
        <v>0</v>
      </c>
      <c r="C16" s="17">
        <f>Gantt.Chart!E34</f>
        <v>0</v>
      </c>
      <c r="D16" s="18">
        <f>Gantt.Chart!H34</f>
        <v>0</v>
      </c>
      <c r="E16" s="17">
        <f t="shared" si="0"/>
        <v>0</v>
      </c>
    </row>
    <row r="17" spans="2:5" x14ac:dyDescent="0.25">
      <c r="B17" s="17">
        <f>Gantt.Chart!D35</f>
        <v>0</v>
      </c>
      <c r="C17" s="17">
        <f>Gantt.Chart!E35</f>
        <v>0</v>
      </c>
      <c r="D17" s="18">
        <f>Gantt.Chart!H35</f>
        <v>0</v>
      </c>
      <c r="E17" s="17">
        <f t="shared" ref="E17:E80" si="1">D17*C17</f>
        <v>0</v>
      </c>
    </row>
    <row r="18" spans="2:5" x14ac:dyDescent="0.25">
      <c r="B18" s="17">
        <f>Gantt.Chart!D36</f>
        <v>0</v>
      </c>
      <c r="C18" s="17">
        <f>Gantt.Chart!E36</f>
        <v>0</v>
      </c>
      <c r="D18" s="18">
        <f>Gantt.Chart!H36</f>
        <v>0</v>
      </c>
      <c r="E18" s="17">
        <f t="shared" si="1"/>
        <v>0</v>
      </c>
    </row>
    <row r="19" spans="2:5" x14ac:dyDescent="0.25">
      <c r="B19" s="17">
        <f>Gantt.Chart!D37</f>
        <v>0</v>
      </c>
      <c r="C19" s="17">
        <f>Gantt.Chart!E37</f>
        <v>0</v>
      </c>
      <c r="D19" s="18">
        <f>Gantt.Chart!H37</f>
        <v>0</v>
      </c>
      <c r="E19" s="17">
        <f t="shared" si="1"/>
        <v>0</v>
      </c>
    </row>
    <row r="20" spans="2:5" x14ac:dyDescent="0.25">
      <c r="B20" s="17">
        <f>Gantt.Chart!D38</f>
        <v>0</v>
      </c>
      <c r="C20" s="17">
        <f>Gantt.Chart!E38</f>
        <v>0</v>
      </c>
      <c r="D20" s="18">
        <f>Gantt.Chart!H38</f>
        <v>0</v>
      </c>
      <c r="E20" s="17">
        <f t="shared" si="1"/>
        <v>0</v>
      </c>
    </row>
    <row r="21" spans="2:5" x14ac:dyDescent="0.25">
      <c r="B21" s="17">
        <f>Gantt.Chart!D39</f>
        <v>0</v>
      </c>
      <c r="C21" s="17">
        <f>Gantt.Chart!E39</f>
        <v>0</v>
      </c>
      <c r="D21" s="18">
        <f>Gantt.Chart!H39</f>
        <v>0</v>
      </c>
      <c r="E21" s="17">
        <f t="shared" si="1"/>
        <v>0</v>
      </c>
    </row>
    <row r="22" spans="2:5" x14ac:dyDescent="0.25">
      <c r="B22" s="17">
        <f>Gantt.Chart!D40</f>
        <v>0</v>
      </c>
      <c r="C22" s="17">
        <f>Gantt.Chart!E40</f>
        <v>0</v>
      </c>
      <c r="D22" s="18">
        <f>Gantt.Chart!H40</f>
        <v>0</v>
      </c>
      <c r="E22" s="17">
        <f t="shared" si="1"/>
        <v>0</v>
      </c>
    </row>
    <row r="23" spans="2:5" x14ac:dyDescent="0.25">
      <c r="B23" s="17">
        <f>Gantt.Chart!D41</f>
        <v>0</v>
      </c>
      <c r="C23" s="17">
        <f>Gantt.Chart!E41</f>
        <v>0</v>
      </c>
      <c r="D23" s="18">
        <f>Gantt.Chart!H41</f>
        <v>0</v>
      </c>
      <c r="E23" s="17">
        <f t="shared" si="1"/>
        <v>0</v>
      </c>
    </row>
    <row r="24" spans="2:5" x14ac:dyDescent="0.25">
      <c r="B24" s="17">
        <f>Gantt.Chart!D42</f>
        <v>0</v>
      </c>
      <c r="C24" s="17">
        <f>Gantt.Chart!E42</f>
        <v>0</v>
      </c>
      <c r="D24" s="18">
        <f>Gantt.Chart!H42</f>
        <v>0</v>
      </c>
      <c r="E24" s="17">
        <f t="shared" si="1"/>
        <v>0</v>
      </c>
    </row>
    <row r="25" spans="2:5" x14ac:dyDescent="0.25">
      <c r="B25" s="17">
        <f>Gantt.Chart!D43</f>
        <v>0</v>
      </c>
      <c r="C25" s="17">
        <f>Gantt.Chart!E43</f>
        <v>0</v>
      </c>
      <c r="D25" s="18">
        <f>Gantt.Chart!H43</f>
        <v>0</v>
      </c>
      <c r="E25" s="17">
        <f t="shared" si="1"/>
        <v>0</v>
      </c>
    </row>
    <row r="26" spans="2:5" x14ac:dyDescent="0.25">
      <c r="B26" s="17">
        <f>Gantt.Chart!D44</f>
        <v>0</v>
      </c>
      <c r="C26" s="17">
        <f>Gantt.Chart!E44</f>
        <v>0</v>
      </c>
      <c r="D26" s="18">
        <f>Gantt.Chart!H44</f>
        <v>0</v>
      </c>
      <c r="E26" s="17">
        <f t="shared" si="1"/>
        <v>0</v>
      </c>
    </row>
    <row r="27" spans="2:5" x14ac:dyDescent="0.25">
      <c r="B27" s="17">
        <f>Gantt.Chart!D45</f>
        <v>0</v>
      </c>
      <c r="C27" s="17">
        <f>Gantt.Chart!E45</f>
        <v>0</v>
      </c>
      <c r="D27" s="18">
        <f>Gantt.Chart!H45</f>
        <v>0</v>
      </c>
      <c r="E27" s="17">
        <f t="shared" si="1"/>
        <v>0</v>
      </c>
    </row>
    <row r="28" spans="2:5" x14ac:dyDescent="0.25">
      <c r="B28" s="17">
        <f>Gantt.Chart!D46</f>
        <v>0</v>
      </c>
      <c r="C28" s="17">
        <f>Gantt.Chart!E46</f>
        <v>0</v>
      </c>
      <c r="D28" s="18">
        <f>Gantt.Chart!H46</f>
        <v>0</v>
      </c>
      <c r="E28" s="17">
        <f t="shared" si="1"/>
        <v>0</v>
      </c>
    </row>
    <row r="29" spans="2:5" x14ac:dyDescent="0.25">
      <c r="B29" s="17">
        <f>Gantt.Chart!D47</f>
        <v>0</v>
      </c>
      <c r="C29" s="17">
        <f>Gantt.Chart!E47</f>
        <v>0</v>
      </c>
      <c r="D29" s="18">
        <f>Gantt.Chart!H47</f>
        <v>0</v>
      </c>
      <c r="E29" s="17">
        <f t="shared" si="1"/>
        <v>0</v>
      </c>
    </row>
    <row r="30" spans="2:5" x14ac:dyDescent="0.25">
      <c r="B30" s="17">
        <f>Gantt.Chart!D48</f>
        <v>0</v>
      </c>
      <c r="C30" s="17">
        <f>Gantt.Chart!E48</f>
        <v>0</v>
      </c>
      <c r="D30" s="18">
        <f>Gantt.Chart!H48</f>
        <v>0</v>
      </c>
      <c r="E30" s="17">
        <f t="shared" si="1"/>
        <v>0</v>
      </c>
    </row>
    <row r="31" spans="2:5" x14ac:dyDescent="0.25">
      <c r="B31" s="17">
        <f>Gantt.Chart!D49</f>
        <v>0</v>
      </c>
      <c r="C31" s="17">
        <f>Gantt.Chart!E49</f>
        <v>0</v>
      </c>
      <c r="D31" s="18">
        <f>Gantt.Chart!H49</f>
        <v>0</v>
      </c>
      <c r="E31" s="17">
        <f t="shared" si="1"/>
        <v>0</v>
      </c>
    </row>
    <row r="32" spans="2:5" x14ac:dyDescent="0.25">
      <c r="B32" s="17">
        <f>Gantt.Chart!D50</f>
        <v>0</v>
      </c>
      <c r="C32" s="17">
        <f>Gantt.Chart!E50</f>
        <v>0</v>
      </c>
      <c r="D32" s="18">
        <f>Gantt.Chart!H50</f>
        <v>0</v>
      </c>
      <c r="E32" s="17">
        <f t="shared" si="1"/>
        <v>0</v>
      </c>
    </row>
    <row r="33" spans="2:5" x14ac:dyDescent="0.25">
      <c r="B33" s="17">
        <f>Gantt.Chart!D51</f>
        <v>0</v>
      </c>
      <c r="C33" s="17">
        <f>Gantt.Chart!E51</f>
        <v>0</v>
      </c>
      <c r="D33" s="18">
        <f>Gantt.Chart!H51</f>
        <v>0</v>
      </c>
      <c r="E33" s="17">
        <f t="shared" si="1"/>
        <v>0</v>
      </c>
    </row>
    <row r="34" spans="2:5" x14ac:dyDescent="0.25">
      <c r="B34" s="17">
        <f>Gantt.Chart!D52</f>
        <v>0</v>
      </c>
      <c r="C34" s="17">
        <f>Gantt.Chart!E52</f>
        <v>0</v>
      </c>
      <c r="D34" s="18">
        <f>Gantt.Chart!H52</f>
        <v>0</v>
      </c>
      <c r="E34" s="17">
        <f t="shared" si="1"/>
        <v>0</v>
      </c>
    </row>
    <row r="35" spans="2:5" x14ac:dyDescent="0.25">
      <c r="B35" s="17">
        <f>Gantt.Chart!D53</f>
        <v>0</v>
      </c>
      <c r="C35" s="17">
        <f>Gantt.Chart!E53</f>
        <v>0</v>
      </c>
      <c r="D35" s="18">
        <f>Gantt.Chart!H53</f>
        <v>0</v>
      </c>
      <c r="E35" s="17">
        <f t="shared" si="1"/>
        <v>0</v>
      </c>
    </row>
    <row r="36" spans="2:5" x14ac:dyDescent="0.25">
      <c r="B36" s="17">
        <f>Gantt.Chart!D54</f>
        <v>0</v>
      </c>
      <c r="C36" s="17">
        <f>Gantt.Chart!E54</f>
        <v>0</v>
      </c>
      <c r="D36" s="18">
        <f>Gantt.Chart!H54</f>
        <v>0</v>
      </c>
      <c r="E36" s="17">
        <f t="shared" si="1"/>
        <v>0</v>
      </c>
    </row>
    <row r="37" spans="2:5" x14ac:dyDescent="0.25">
      <c r="B37" s="17">
        <f>Gantt.Chart!D55</f>
        <v>0</v>
      </c>
      <c r="C37" s="17">
        <f>Gantt.Chart!E55</f>
        <v>0</v>
      </c>
      <c r="D37" s="18">
        <f>Gantt.Chart!H55</f>
        <v>0</v>
      </c>
      <c r="E37" s="17">
        <f t="shared" si="1"/>
        <v>0</v>
      </c>
    </row>
    <row r="38" spans="2:5" x14ac:dyDescent="0.25">
      <c r="B38" s="17">
        <f>Gantt.Chart!D56</f>
        <v>0</v>
      </c>
      <c r="C38" s="17">
        <f>Gantt.Chart!E56</f>
        <v>0</v>
      </c>
      <c r="D38" s="18">
        <f>Gantt.Chart!H56</f>
        <v>0</v>
      </c>
      <c r="E38" s="17">
        <f t="shared" si="1"/>
        <v>0</v>
      </c>
    </row>
    <row r="39" spans="2:5" x14ac:dyDescent="0.25">
      <c r="B39" s="17">
        <f>Gantt.Chart!D57</f>
        <v>0</v>
      </c>
      <c r="C39" s="17">
        <f>Gantt.Chart!E57</f>
        <v>0</v>
      </c>
      <c r="D39" s="18">
        <f>Gantt.Chart!H57</f>
        <v>0</v>
      </c>
      <c r="E39" s="17">
        <f t="shared" si="1"/>
        <v>0</v>
      </c>
    </row>
    <row r="40" spans="2:5" x14ac:dyDescent="0.25">
      <c r="B40" s="17">
        <f>Gantt.Chart!D58</f>
        <v>0</v>
      </c>
      <c r="C40" s="17">
        <f>Gantt.Chart!E58</f>
        <v>0</v>
      </c>
      <c r="D40" s="18">
        <f>Gantt.Chart!H58</f>
        <v>0</v>
      </c>
      <c r="E40" s="17">
        <f t="shared" si="1"/>
        <v>0</v>
      </c>
    </row>
    <row r="41" spans="2:5" x14ac:dyDescent="0.25">
      <c r="B41" s="17">
        <f>Gantt.Chart!D59</f>
        <v>0</v>
      </c>
      <c r="C41" s="17">
        <f>Gantt.Chart!E59</f>
        <v>0</v>
      </c>
      <c r="D41" s="18">
        <f>Gantt.Chart!H59</f>
        <v>0</v>
      </c>
      <c r="E41" s="17">
        <f t="shared" si="1"/>
        <v>0</v>
      </c>
    </row>
    <row r="42" spans="2:5" x14ac:dyDescent="0.25">
      <c r="B42" s="17">
        <f>Gantt.Chart!D60</f>
        <v>0</v>
      </c>
      <c r="C42" s="17">
        <f>Gantt.Chart!E60</f>
        <v>0</v>
      </c>
      <c r="D42" s="18">
        <f>Gantt.Chart!H60</f>
        <v>0</v>
      </c>
      <c r="E42" s="17">
        <f t="shared" si="1"/>
        <v>0</v>
      </c>
    </row>
    <row r="43" spans="2:5" x14ac:dyDescent="0.25">
      <c r="B43" s="17">
        <f>Gantt.Chart!D61</f>
        <v>0</v>
      </c>
      <c r="C43" s="17">
        <f>Gantt.Chart!E61</f>
        <v>0</v>
      </c>
      <c r="D43" s="18">
        <f>Gantt.Chart!H61</f>
        <v>0</v>
      </c>
      <c r="E43" s="17">
        <f t="shared" si="1"/>
        <v>0</v>
      </c>
    </row>
    <row r="44" spans="2:5" x14ac:dyDescent="0.25">
      <c r="B44" s="17">
        <f>Gantt.Chart!D62</f>
        <v>0</v>
      </c>
      <c r="C44" s="17">
        <f>Gantt.Chart!E62</f>
        <v>0</v>
      </c>
      <c r="D44" s="18">
        <f>Gantt.Chart!H62</f>
        <v>0</v>
      </c>
      <c r="E44" s="17">
        <f t="shared" si="1"/>
        <v>0</v>
      </c>
    </row>
    <row r="45" spans="2:5" x14ac:dyDescent="0.25">
      <c r="B45" s="17">
        <f>Gantt.Chart!D63</f>
        <v>0</v>
      </c>
      <c r="C45" s="17">
        <f>Gantt.Chart!E63</f>
        <v>0</v>
      </c>
      <c r="D45" s="18">
        <f>Gantt.Chart!H63</f>
        <v>0</v>
      </c>
      <c r="E45" s="17">
        <f t="shared" si="1"/>
        <v>0</v>
      </c>
    </row>
    <row r="46" spans="2:5" x14ac:dyDescent="0.25">
      <c r="B46" s="17">
        <f>Gantt.Chart!D64</f>
        <v>0</v>
      </c>
      <c r="C46" s="17">
        <f>Gantt.Chart!E64</f>
        <v>0</v>
      </c>
      <c r="D46" s="18">
        <f>Gantt.Chart!H64</f>
        <v>0</v>
      </c>
      <c r="E46" s="17">
        <f t="shared" si="1"/>
        <v>0</v>
      </c>
    </row>
    <row r="47" spans="2:5" x14ac:dyDescent="0.25">
      <c r="B47" s="17">
        <f>Gantt.Chart!D65</f>
        <v>0</v>
      </c>
      <c r="C47" s="17">
        <f>Gantt.Chart!E65</f>
        <v>0</v>
      </c>
      <c r="D47" s="18">
        <f>Gantt.Chart!H65</f>
        <v>0</v>
      </c>
      <c r="E47" s="17">
        <f t="shared" si="1"/>
        <v>0</v>
      </c>
    </row>
    <row r="48" spans="2:5" x14ac:dyDescent="0.25">
      <c r="B48" s="17">
        <f>Gantt.Chart!D66</f>
        <v>0</v>
      </c>
      <c r="C48" s="17">
        <f>Gantt.Chart!E66</f>
        <v>0</v>
      </c>
      <c r="D48" s="18">
        <f>Gantt.Chart!H66</f>
        <v>0</v>
      </c>
      <c r="E48" s="17">
        <f t="shared" si="1"/>
        <v>0</v>
      </c>
    </row>
    <row r="49" spans="2:5" x14ac:dyDescent="0.25">
      <c r="B49" s="17">
        <f>Gantt.Chart!D67</f>
        <v>0</v>
      </c>
      <c r="C49" s="17">
        <f>Gantt.Chart!E67</f>
        <v>0</v>
      </c>
      <c r="D49" s="18">
        <f>Gantt.Chart!H67</f>
        <v>0</v>
      </c>
      <c r="E49" s="17">
        <f t="shared" si="1"/>
        <v>0</v>
      </c>
    </row>
    <row r="50" spans="2:5" x14ac:dyDescent="0.25">
      <c r="B50" s="17">
        <f>Gantt.Chart!D68</f>
        <v>0</v>
      </c>
      <c r="C50" s="17">
        <f>Gantt.Chart!E68</f>
        <v>0</v>
      </c>
      <c r="D50" s="18">
        <f>Gantt.Chart!H68</f>
        <v>0</v>
      </c>
      <c r="E50" s="17">
        <f t="shared" si="1"/>
        <v>0</v>
      </c>
    </row>
    <row r="51" spans="2:5" x14ac:dyDescent="0.25">
      <c r="B51" s="17">
        <f>Gantt.Chart!D69</f>
        <v>0</v>
      </c>
      <c r="C51" s="17">
        <f>Gantt.Chart!E69</f>
        <v>0</v>
      </c>
      <c r="D51" s="18">
        <f>Gantt.Chart!H69</f>
        <v>0</v>
      </c>
      <c r="E51" s="17">
        <f t="shared" si="1"/>
        <v>0</v>
      </c>
    </row>
    <row r="52" spans="2:5" x14ac:dyDescent="0.25">
      <c r="B52" s="17">
        <f>Gantt.Chart!D70</f>
        <v>0</v>
      </c>
      <c r="C52" s="17">
        <f>Gantt.Chart!E70</f>
        <v>0</v>
      </c>
      <c r="D52" s="18">
        <f>Gantt.Chart!H70</f>
        <v>0</v>
      </c>
      <c r="E52" s="17">
        <f t="shared" si="1"/>
        <v>0</v>
      </c>
    </row>
    <row r="53" spans="2:5" x14ac:dyDescent="0.25">
      <c r="B53" s="17">
        <f>Gantt.Chart!D71</f>
        <v>0</v>
      </c>
      <c r="C53" s="17">
        <f>Gantt.Chart!E71</f>
        <v>0</v>
      </c>
      <c r="D53" s="18">
        <f>Gantt.Chart!H71</f>
        <v>0</v>
      </c>
      <c r="E53" s="17">
        <f t="shared" si="1"/>
        <v>0</v>
      </c>
    </row>
    <row r="54" spans="2:5" x14ac:dyDescent="0.25">
      <c r="B54" s="17">
        <f>Gantt.Chart!D72</f>
        <v>0</v>
      </c>
      <c r="C54" s="17">
        <f>Gantt.Chart!E72</f>
        <v>0</v>
      </c>
      <c r="D54" s="18">
        <f>Gantt.Chart!H72</f>
        <v>0</v>
      </c>
      <c r="E54" s="17">
        <f t="shared" si="1"/>
        <v>0</v>
      </c>
    </row>
    <row r="55" spans="2:5" x14ac:dyDescent="0.25">
      <c r="B55" s="17">
        <f>Gantt.Chart!D73</f>
        <v>0</v>
      </c>
      <c r="C55" s="17">
        <f>Gantt.Chart!E73</f>
        <v>0</v>
      </c>
      <c r="D55" s="18">
        <f>Gantt.Chart!H73</f>
        <v>0</v>
      </c>
      <c r="E55" s="17">
        <f t="shared" si="1"/>
        <v>0</v>
      </c>
    </row>
    <row r="56" spans="2:5" x14ac:dyDescent="0.25">
      <c r="B56" s="17">
        <f>Gantt.Chart!D74</f>
        <v>0</v>
      </c>
      <c r="C56" s="17">
        <f>Gantt.Chart!E74</f>
        <v>0</v>
      </c>
      <c r="D56" s="18">
        <f>Gantt.Chart!H74</f>
        <v>0</v>
      </c>
      <c r="E56" s="17">
        <f t="shared" si="1"/>
        <v>0</v>
      </c>
    </row>
    <row r="57" spans="2:5" x14ac:dyDescent="0.25">
      <c r="B57" s="17">
        <f>Gantt.Chart!D75</f>
        <v>0</v>
      </c>
      <c r="C57" s="17">
        <f>Gantt.Chart!E75</f>
        <v>0</v>
      </c>
      <c r="D57" s="18">
        <f>Gantt.Chart!H75</f>
        <v>0</v>
      </c>
      <c r="E57" s="17">
        <f t="shared" si="1"/>
        <v>0</v>
      </c>
    </row>
    <row r="58" spans="2:5" x14ac:dyDescent="0.25">
      <c r="B58" s="17">
        <f>Gantt.Chart!D76</f>
        <v>0</v>
      </c>
      <c r="C58" s="17">
        <f>Gantt.Chart!E76</f>
        <v>0</v>
      </c>
      <c r="D58" s="18">
        <f>Gantt.Chart!H76</f>
        <v>0</v>
      </c>
      <c r="E58" s="17">
        <f t="shared" si="1"/>
        <v>0</v>
      </c>
    </row>
    <row r="59" spans="2:5" x14ac:dyDescent="0.25">
      <c r="B59" s="17">
        <f>Gantt.Chart!D77</f>
        <v>0</v>
      </c>
      <c r="C59" s="17">
        <f>Gantt.Chart!E77</f>
        <v>0</v>
      </c>
      <c r="D59" s="18">
        <f>Gantt.Chart!H77</f>
        <v>0</v>
      </c>
      <c r="E59" s="17">
        <f t="shared" si="1"/>
        <v>0</v>
      </c>
    </row>
    <row r="60" spans="2:5" x14ac:dyDescent="0.25">
      <c r="B60" s="17">
        <f>Gantt.Chart!D78</f>
        <v>0</v>
      </c>
      <c r="C60" s="17">
        <f>Gantt.Chart!E78</f>
        <v>0</v>
      </c>
      <c r="D60" s="18">
        <f>Gantt.Chart!H78</f>
        <v>0</v>
      </c>
      <c r="E60" s="17">
        <f t="shared" si="1"/>
        <v>0</v>
      </c>
    </row>
    <row r="61" spans="2:5" x14ac:dyDescent="0.25">
      <c r="B61" s="17">
        <f>Gantt.Chart!D79</f>
        <v>0</v>
      </c>
      <c r="C61" s="17">
        <f>Gantt.Chart!E79</f>
        <v>0</v>
      </c>
      <c r="D61" s="18">
        <f>Gantt.Chart!H79</f>
        <v>0</v>
      </c>
      <c r="E61" s="17">
        <f t="shared" si="1"/>
        <v>0</v>
      </c>
    </row>
    <row r="62" spans="2:5" x14ac:dyDescent="0.25">
      <c r="B62" s="17">
        <f>Gantt.Chart!D80</f>
        <v>0</v>
      </c>
      <c r="C62" s="17">
        <f>Gantt.Chart!E80</f>
        <v>0</v>
      </c>
      <c r="D62" s="18">
        <f>Gantt.Chart!H80</f>
        <v>0</v>
      </c>
      <c r="E62" s="17">
        <f t="shared" si="1"/>
        <v>0</v>
      </c>
    </row>
    <row r="63" spans="2:5" x14ac:dyDescent="0.25">
      <c r="B63" s="17">
        <f>Gantt.Chart!D81</f>
        <v>0</v>
      </c>
      <c r="C63" s="17">
        <f>Gantt.Chart!E81</f>
        <v>0</v>
      </c>
      <c r="D63" s="18">
        <f>Gantt.Chart!H81</f>
        <v>0</v>
      </c>
      <c r="E63" s="17">
        <f t="shared" si="1"/>
        <v>0</v>
      </c>
    </row>
    <row r="64" spans="2:5" x14ac:dyDescent="0.25">
      <c r="B64" s="17">
        <f>Gantt.Chart!D82</f>
        <v>0</v>
      </c>
      <c r="C64" s="17">
        <f>Gantt.Chart!E82</f>
        <v>0</v>
      </c>
      <c r="D64" s="18">
        <f>Gantt.Chart!H82</f>
        <v>0</v>
      </c>
      <c r="E64" s="17">
        <f t="shared" si="1"/>
        <v>0</v>
      </c>
    </row>
    <row r="65" spans="2:5" x14ac:dyDescent="0.25">
      <c r="B65" s="17">
        <f>Gantt.Chart!D83</f>
        <v>0</v>
      </c>
      <c r="C65" s="17">
        <f>Gantt.Chart!E83</f>
        <v>0</v>
      </c>
      <c r="D65" s="18">
        <f>Gantt.Chart!H83</f>
        <v>0</v>
      </c>
      <c r="E65" s="17">
        <f t="shared" si="1"/>
        <v>0</v>
      </c>
    </row>
    <row r="66" spans="2:5" x14ac:dyDescent="0.25">
      <c r="B66" s="17">
        <f>Gantt.Chart!D84</f>
        <v>0</v>
      </c>
      <c r="C66" s="17">
        <f>Gantt.Chart!E84</f>
        <v>0</v>
      </c>
      <c r="D66" s="18">
        <f>Gantt.Chart!H84</f>
        <v>0</v>
      </c>
      <c r="E66" s="17">
        <f t="shared" si="1"/>
        <v>0</v>
      </c>
    </row>
    <row r="67" spans="2:5" x14ac:dyDescent="0.25">
      <c r="B67" s="17">
        <f>Gantt.Chart!D85</f>
        <v>0</v>
      </c>
      <c r="C67" s="17">
        <f>Gantt.Chart!E85</f>
        <v>0</v>
      </c>
      <c r="D67" s="18">
        <f>Gantt.Chart!H85</f>
        <v>0</v>
      </c>
      <c r="E67" s="17">
        <f t="shared" si="1"/>
        <v>0</v>
      </c>
    </row>
    <row r="68" spans="2:5" x14ac:dyDescent="0.25">
      <c r="B68" s="17">
        <f>Gantt.Chart!D86</f>
        <v>0</v>
      </c>
      <c r="C68" s="17">
        <f>Gantt.Chart!E86</f>
        <v>0</v>
      </c>
      <c r="D68" s="18">
        <f>Gantt.Chart!H86</f>
        <v>0</v>
      </c>
      <c r="E68" s="17">
        <f t="shared" si="1"/>
        <v>0</v>
      </c>
    </row>
    <row r="69" spans="2:5" x14ac:dyDescent="0.25">
      <c r="B69" s="17">
        <f>Gantt.Chart!D87</f>
        <v>0</v>
      </c>
      <c r="C69" s="17">
        <f>Gantt.Chart!E87</f>
        <v>0</v>
      </c>
      <c r="D69" s="18">
        <f>Gantt.Chart!H87</f>
        <v>0</v>
      </c>
      <c r="E69" s="17">
        <f t="shared" si="1"/>
        <v>0</v>
      </c>
    </row>
    <row r="70" spans="2:5" x14ac:dyDescent="0.25">
      <c r="B70" s="17">
        <f>Gantt.Chart!D88</f>
        <v>0</v>
      </c>
      <c r="C70" s="17">
        <f>Gantt.Chart!E88</f>
        <v>0</v>
      </c>
      <c r="D70" s="18">
        <f>Gantt.Chart!H88</f>
        <v>0</v>
      </c>
      <c r="E70" s="17">
        <f t="shared" si="1"/>
        <v>0</v>
      </c>
    </row>
    <row r="71" spans="2:5" x14ac:dyDescent="0.25">
      <c r="B71" s="17">
        <f>Gantt.Chart!D89</f>
        <v>0</v>
      </c>
      <c r="C71" s="17">
        <f>Gantt.Chart!E89</f>
        <v>0</v>
      </c>
      <c r="D71" s="18">
        <f>Gantt.Chart!H89</f>
        <v>0</v>
      </c>
      <c r="E71" s="17">
        <f t="shared" si="1"/>
        <v>0</v>
      </c>
    </row>
    <row r="72" spans="2:5" x14ac:dyDescent="0.25">
      <c r="B72" s="17">
        <f>Gantt.Chart!D90</f>
        <v>0</v>
      </c>
      <c r="C72" s="17">
        <f>Gantt.Chart!E90</f>
        <v>0</v>
      </c>
      <c r="D72" s="18">
        <f>Gantt.Chart!H90</f>
        <v>0</v>
      </c>
      <c r="E72" s="17">
        <f t="shared" si="1"/>
        <v>0</v>
      </c>
    </row>
    <row r="73" spans="2:5" x14ac:dyDescent="0.25">
      <c r="B73" s="17">
        <f>Gantt.Chart!D91</f>
        <v>0</v>
      </c>
      <c r="C73" s="17">
        <f>Gantt.Chart!E91</f>
        <v>0</v>
      </c>
      <c r="D73" s="18">
        <f>Gantt.Chart!H91</f>
        <v>0</v>
      </c>
      <c r="E73" s="17">
        <f t="shared" si="1"/>
        <v>0</v>
      </c>
    </row>
    <row r="74" spans="2:5" x14ac:dyDescent="0.25">
      <c r="B74" s="17">
        <f>Gantt.Chart!D92</f>
        <v>0</v>
      </c>
      <c r="C74" s="17">
        <f>Gantt.Chart!E92</f>
        <v>0</v>
      </c>
      <c r="D74" s="18">
        <f>Gantt.Chart!H92</f>
        <v>0</v>
      </c>
      <c r="E74" s="17">
        <f t="shared" si="1"/>
        <v>0</v>
      </c>
    </row>
    <row r="75" spans="2:5" x14ac:dyDescent="0.25">
      <c r="B75" s="17">
        <f>Gantt.Chart!D93</f>
        <v>0</v>
      </c>
      <c r="C75" s="17">
        <f>Gantt.Chart!E93</f>
        <v>0</v>
      </c>
      <c r="D75" s="18">
        <f>Gantt.Chart!H93</f>
        <v>0</v>
      </c>
      <c r="E75" s="17">
        <f t="shared" si="1"/>
        <v>0</v>
      </c>
    </row>
    <row r="76" spans="2:5" x14ac:dyDescent="0.25">
      <c r="B76" s="17">
        <f>Gantt.Chart!D94</f>
        <v>0</v>
      </c>
      <c r="C76" s="17">
        <f>Gantt.Chart!E94</f>
        <v>0</v>
      </c>
      <c r="D76" s="18">
        <f>Gantt.Chart!H94</f>
        <v>0</v>
      </c>
      <c r="E76" s="17">
        <f t="shared" si="1"/>
        <v>0</v>
      </c>
    </row>
    <row r="77" spans="2:5" x14ac:dyDescent="0.25">
      <c r="B77" s="17">
        <f>Gantt.Chart!D95</f>
        <v>0</v>
      </c>
      <c r="C77" s="17">
        <f>Gantt.Chart!E95</f>
        <v>0</v>
      </c>
      <c r="D77" s="18">
        <f>Gantt.Chart!H95</f>
        <v>0</v>
      </c>
      <c r="E77" s="17">
        <f t="shared" si="1"/>
        <v>0</v>
      </c>
    </row>
    <row r="78" spans="2:5" x14ac:dyDescent="0.25">
      <c r="B78" s="17">
        <f>Gantt.Chart!D96</f>
        <v>0</v>
      </c>
      <c r="C78" s="17">
        <f>Gantt.Chart!E96</f>
        <v>0</v>
      </c>
      <c r="D78" s="18">
        <f>Gantt.Chart!H96</f>
        <v>0</v>
      </c>
      <c r="E78" s="17">
        <f t="shared" si="1"/>
        <v>0</v>
      </c>
    </row>
    <row r="79" spans="2:5" x14ac:dyDescent="0.25">
      <c r="B79" s="17">
        <f>Gantt.Chart!D97</f>
        <v>0</v>
      </c>
      <c r="C79" s="17">
        <f>Gantt.Chart!E97</f>
        <v>0</v>
      </c>
      <c r="D79" s="18">
        <f>Gantt.Chart!H97</f>
        <v>0</v>
      </c>
      <c r="E79" s="17">
        <f t="shared" si="1"/>
        <v>0</v>
      </c>
    </row>
    <row r="80" spans="2:5" x14ac:dyDescent="0.25">
      <c r="B80" s="17">
        <f>Gantt.Chart!D98</f>
        <v>0</v>
      </c>
      <c r="C80" s="17">
        <f>Gantt.Chart!E98</f>
        <v>0</v>
      </c>
      <c r="D80" s="18">
        <f>Gantt.Chart!H98</f>
        <v>0</v>
      </c>
      <c r="E80" s="17">
        <f t="shared" si="1"/>
        <v>0</v>
      </c>
    </row>
    <row r="81" spans="2:5" x14ac:dyDescent="0.25">
      <c r="B81" s="17">
        <f>Gantt.Chart!D99</f>
        <v>0</v>
      </c>
      <c r="C81" s="17">
        <f>Gantt.Chart!E99</f>
        <v>0</v>
      </c>
      <c r="D81" s="18">
        <f>Gantt.Chart!H99</f>
        <v>0</v>
      </c>
      <c r="E81" s="17">
        <f t="shared" ref="E81:E100" si="2">D81*C81</f>
        <v>0</v>
      </c>
    </row>
    <row r="82" spans="2:5" x14ac:dyDescent="0.25">
      <c r="B82" s="17">
        <f>Gantt.Chart!D100</f>
        <v>0</v>
      </c>
      <c r="C82" s="17">
        <f>Gantt.Chart!E100</f>
        <v>0</v>
      </c>
      <c r="D82" s="18">
        <f>Gantt.Chart!H100</f>
        <v>0</v>
      </c>
      <c r="E82" s="17">
        <f t="shared" si="2"/>
        <v>0</v>
      </c>
    </row>
    <row r="83" spans="2:5" x14ac:dyDescent="0.25">
      <c r="B83" s="17">
        <f>Gantt.Chart!D101</f>
        <v>0</v>
      </c>
      <c r="C83" s="17">
        <f>Gantt.Chart!E101</f>
        <v>0</v>
      </c>
      <c r="D83" s="18">
        <f>Gantt.Chart!H101</f>
        <v>0</v>
      </c>
      <c r="E83" s="17">
        <f t="shared" si="2"/>
        <v>0</v>
      </c>
    </row>
    <row r="84" spans="2:5" x14ac:dyDescent="0.25">
      <c r="B84" s="17">
        <f>Gantt.Chart!D102</f>
        <v>0</v>
      </c>
      <c r="C84" s="17">
        <f>Gantt.Chart!E102</f>
        <v>0</v>
      </c>
      <c r="D84" s="18">
        <f>Gantt.Chart!H102</f>
        <v>0</v>
      </c>
      <c r="E84" s="17">
        <f t="shared" si="2"/>
        <v>0</v>
      </c>
    </row>
    <row r="85" spans="2:5" x14ac:dyDescent="0.25">
      <c r="B85" s="17">
        <f>Gantt.Chart!D103</f>
        <v>0</v>
      </c>
      <c r="C85" s="17">
        <f>Gantt.Chart!E103</f>
        <v>0</v>
      </c>
      <c r="D85" s="18">
        <f>Gantt.Chart!H103</f>
        <v>0</v>
      </c>
      <c r="E85" s="17">
        <f t="shared" si="2"/>
        <v>0</v>
      </c>
    </row>
    <row r="86" spans="2:5" x14ac:dyDescent="0.25">
      <c r="B86" s="17">
        <f>Gantt.Chart!D104</f>
        <v>0</v>
      </c>
      <c r="C86" s="17">
        <f>Gantt.Chart!E104</f>
        <v>0</v>
      </c>
      <c r="D86" s="18">
        <f>Gantt.Chart!H104</f>
        <v>0</v>
      </c>
      <c r="E86" s="17">
        <f t="shared" si="2"/>
        <v>0</v>
      </c>
    </row>
    <row r="87" spans="2:5" x14ac:dyDescent="0.25">
      <c r="B87" s="17">
        <f>Gantt.Chart!D105</f>
        <v>0</v>
      </c>
      <c r="C87" s="17">
        <f>Gantt.Chart!E105</f>
        <v>0</v>
      </c>
      <c r="D87" s="18">
        <f>Gantt.Chart!H105</f>
        <v>0</v>
      </c>
      <c r="E87" s="17">
        <f t="shared" si="2"/>
        <v>0</v>
      </c>
    </row>
    <row r="88" spans="2:5" x14ac:dyDescent="0.25">
      <c r="B88" s="17">
        <f>Gantt.Chart!D106</f>
        <v>0</v>
      </c>
      <c r="C88" s="17">
        <f>Gantt.Chart!E106</f>
        <v>0</v>
      </c>
      <c r="D88" s="18">
        <f>Gantt.Chart!H106</f>
        <v>0</v>
      </c>
      <c r="E88" s="17">
        <f t="shared" si="2"/>
        <v>0</v>
      </c>
    </row>
    <row r="89" spans="2:5" x14ac:dyDescent="0.25">
      <c r="B89" s="17">
        <f>Gantt.Chart!D107</f>
        <v>0</v>
      </c>
      <c r="C89" s="17">
        <f>Gantt.Chart!E107</f>
        <v>0</v>
      </c>
      <c r="D89" s="18">
        <f>Gantt.Chart!H107</f>
        <v>0</v>
      </c>
      <c r="E89" s="17">
        <f t="shared" si="2"/>
        <v>0</v>
      </c>
    </row>
    <row r="90" spans="2:5" x14ac:dyDescent="0.25">
      <c r="B90" s="17">
        <f>Gantt.Chart!D108</f>
        <v>0</v>
      </c>
      <c r="C90" s="17">
        <f>Gantt.Chart!E108</f>
        <v>0</v>
      </c>
      <c r="D90" s="18">
        <f>Gantt.Chart!H108</f>
        <v>0</v>
      </c>
      <c r="E90" s="17">
        <f t="shared" si="2"/>
        <v>0</v>
      </c>
    </row>
    <row r="91" spans="2:5" x14ac:dyDescent="0.25">
      <c r="B91" s="17">
        <f>Gantt.Chart!D109</f>
        <v>0</v>
      </c>
      <c r="C91" s="17">
        <f>Gantt.Chart!E109</f>
        <v>0</v>
      </c>
      <c r="D91" s="18">
        <f>Gantt.Chart!H109</f>
        <v>0</v>
      </c>
      <c r="E91" s="17">
        <f t="shared" si="2"/>
        <v>0</v>
      </c>
    </row>
    <row r="92" spans="2:5" x14ac:dyDescent="0.25">
      <c r="B92" s="17">
        <f>Gantt.Chart!D110</f>
        <v>0</v>
      </c>
      <c r="C92" s="17">
        <f>Gantt.Chart!E110</f>
        <v>0</v>
      </c>
      <c r="D92" s="18">
        <f>Gantt.Chart!H110</f>
        <v>0</v>
      </c>
      <c r="E92" s="17">
        <f t="shared" si="2"/>
        <v>0</v>
      </c>
    </row>
    <row r="93" spans="2:5" x14ac:dyDescent="0.25">
      <c r="B93" s="17">
        <f>Gantt.Chart!D111</f>
        <v>0</v>
      </c>
      <c r="C93" s="17">
        <f>Gantt.Chart!E111</f>
        <v>0</v>
      </c>
      <c r="D93" s="18">
        <f>Gantt.Chart!H111</f>
        <v>0</v>
      </c>
      <c r="E93" s="17">
        <f t="shared" si="2"/>
        <v>0</v>
      </c>
    </row>
    <row r="94" spans="2:5" x14ac:dyDescent="0.25">
      <c r="B94" s="17">
        <f>Gantt.Chart!D112</f>
        <v>0</v>
      </c>
      <c r="C94" s="17">
        <f>Gantt.Chart!E112</f>
        <v>0</v>
      </c>
      <c r="D94" s="18">
        <f>Gantt.Chart!H112</f>
        <v>0</v>
      </c>
      <c r="E94" s="17">
        <f t="shared" si="2"/>
        <v>0</v>
      </c>
    </row>
    <row r="95" spans="2:5" x14ac:dyDescent="0.25">
      <c r="B95" s="17">
        <f>Gantt.Chart!D113</f>
        <v>0</v>
      </c>
      <c r="C95" s="17">
        <f>Gantt.Chart!E113</f>
        <v>0</v>
      </c>
      <c r="D95" s="18">
        <f>Gantt.Chart!H113</f>
        <v>0</v>
      </c>
      <c r="E95" s="17">
        <f t="shared" si="2"/>
        <v>0</v>
      </c>
    </row>
    <row r="96" spans="2:5" x14ac:dyDescent="0.25">
      <c r="B96" s="17">
        <f>Gantt.Chart!D114</f>
        <v>0</v>
      </c>
      <c r="C96" s="17">
        <f>Gantt.Chart!E114</f>
        <v>0</v>
      </c>
      <c r="D96" s="18">
        <f>Gantt.Chart!H114</f>
        <v>0</v>
      </c>
      <c r="E96" s="17">
        <f t="shared" si="2"/>
        <v>0</v>
      </c>
    </row>
    <row r="97" spans="2:5" x14ac:dyDescent="0.25">
      <c r="B97" s="17">
        <f>Gantt.Chart!D115</f>
        <v>0</v>
      </c>
      <c r="C97" s="17">
        <f>Gantt.Chart!E115</f>
        <v>0</v>
      </c>
      <c r="D97" s="18">
        <f>Gantt.Chart!H115</f>
        <v>0</v>
      </c>
      <c r="E97" s="17">
        <f t="shared" si="2"/>
        <v>0</v>
      </c>
    </row>
    <row r="98" spans="2:5" x14ac:dyDescent="0.25">
      <c r="B98" s="17">
        <f>Gantt.Chart!D116</f>
        <v>0</v>
      </c>
      <c r="C98" s="17">
        <f>Gantt.Chart!E116</f>
        <v>0</v>
      </c>
      <c r="D98" s="18">
        <f>Gantt.Chart!H116</f>
        <v>0</v>
      </c>
      <c r="E98" s="17">
        <f t="shared" si="2"/>
        <v>0</v>
      </c>
    </row>
    <row r="99" spans="2:5" x14ac:dyDescent="0.25">
      <c r="B99" s="17">
        <f>Gantt.Chart!D117</f>
        <v>0</v>
      </c>
      <c r="C99" s="17">
        <f>Gantt.Chart!E117</f>
        <v>0</v>
      </c>
      <c r="D99" s="18">
        <f>Gantt.Chart!H117</f>
        <v>0</v>
      </c>
      <c r="E99" s="17">
        <f t="shared" si="2"/>
        <v>0</v>
      </c>
    </row>
    <row r="100" spans="2:5" x14ac:dyDescent="0.25">
      <c r="B100" s="17">
        <f>Gantt.Chart!D118</f>
        <v>0</v>
      </c>
      <c r="C100" s="17">
        <f>Gantt.Chart!E118</f>
        <v>0</v>
      </c>
      <c r="D100" s="18">
        <f>Gantt.Chart!H118</f>
        <v>0</v>
      </c>
      <c r="E100" s="17">
        <f t="shared" si="2"/>
        <v>0</v>
      </c>
    </row>
  </sheetData>
  <sheetProtection algorithmName="SHA-512" hashValue="UOqsY5CF4nQcdBTxtVu7JgNxzuG5O9OwOjEXasJhiNsBgIikSAc96AMc72Ekz2UwsdinRKd+tvDK8SJ9OZ5a9g==" saltValue="jX4PH8bfHn3ZAl15R/8e2w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Settings</vt:lpstr>
      <vt:lpstr>Holidays</vt:lpstr>
      <vt:lpstr>Gantt.Chart</vt:lpstr>
      <vt:lpstr>Dashboard</vt:lpstr>
      <vt:lpstr>calculations</vt:lpstr>
      <vt:lpstr>Dashboard!Área_de_impresión</vt:lpstr>
      <vt:lpstr>Gantt.Chart!Área_de_impresión</vt:lpstr>
      <vt:lpstr>Holidays!Área_de_impresión</vt:lpstr>
      <vt:lpstr>Settings!Área_de_impresión</vt:lpstr>
      <vt:lpstr>Gantt.Chart!Títulos_a_imprimir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Diagrama de Gantt</dc:title>
  <dc:creator>Jovani Solís</dc:creator>
  <cp:lastModifiedBy>DEIBER CHAVARRI</cp:lastModifiedBy>
  <dcterms:created xsi:type="dcterms:W3CDTF">2020-03-10T10:18:30Z</dcterms:created>
  <dcterms:modified xsi:type="dcterms:W3CDTF">2023-05-14T16:49:39Z</dcterms:modified>
  <cp:category>Estrategia - Proyectos</cp:category>
</cp:coreProperties>
</file>