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<sst xmlns="http://schemas.openxmlformats.org/spreadsheetml/2006/main" count="36" uniqueCount="36">
  <si>
    <t>Estado de Resultados</t>
  </si>
  <si>
    <t>Análisis Vertical</t>
  </si>
  <si>
    <t>Ventas</t>
  </si>
  <si>
    <t>Análisis Horizontal</t>
  </si>
  <si>
    <t>ROI</t>
  </si>
  <si>
    <t>Costos</t>
  </si>
  <si>
    <t>ROA</t>
  </si>
  <si>
    <t>Utilidad Bruta</t>
  </si>
  <si>
    <t>ROE</t>
  </si>
  <si>
    <t>Gastos Admon</t>
  </si>
  <si>
    <t>Gastos de Venta</t>
  </si>
  <si>
    <t>Balance General</t>
  </si>
  <si>
    <t>Utilidad Operativa</t>
  </si>
  <si>
    <t>Activos</t>
  </si>
  <si>
    <t>Gastos Financieros</t>
  </si>
  <si>
    <t>Pasivos</t>
  </si>
  <si>
    <t>Utilidad antes de Impuestos</t>
  </si>
  <si>
    <t>Capital</t>
  </si>
  <si>
    <t>Impuestos</t>
  </si>
  <si>
    <t>Utilidad Neta</t>
  </si>
  <si>
    <t>Flujo de Efectivo</t>
  </si>
  <si>
    <t>Saldo Anterior</t>
  </si>
  <si>
    <t>Ingresos</t>
  </si>
  <si>
    <t>Producto 1</t>
  </si>
  <si>
    <t>Producto 2</t>
  </si>
  <si>
    <t>Producto 3</t>
  </si>
  <si>
    <t>Gastos</t>
  </si>
  <si>
    <t>Proveedor 1</t>
  </si>
  <si>
    <t>Proveedor 2</t>
  </si>
  <si>
    <t>Proveedor 3</t>
  </si>
  <si>
    <t>Saldo Final</t>
  </si>
  <si>
    <t>Burn Rate (Liquidez)</t>
  </si>
  <si>
    <t>Cash Runway (Sostenibilidad)</t>
  </si>
  <si>
    <t>2 periodos</t>
  </si>
  <si>
    <t>1 periodo</t>
  </si>
  <si>
    <t>0 periodos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</si>
</sst>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"/>
    <numFmt numFmtId="165" formatCode="&quot;$&quot;#,##0.0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6.0"/>
      <color theme="1"/>
      <name val="Arial"/>
      <scheme val="minor"/>
    </font>
    <font>
      <sz val="7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99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B4A7D6"/>
        <bgColor rgb="FFB4A7D6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center" readingOrder="0"/>
    </xf>
    <xf borderId="0" fillId="0" fontId="1" numFmtId="164" xfId="0" applyAlignment="1" applyFont="1" applyNumberFormat="1">
      <alignment readingOrder="0"/>
    </xf>
    <xf borderId="0" fillId="2" fontId="1" numFmtId="10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3" fontId="3" numFmtId="0" xfId="0" applyAlignment="1" applyFill="1" applyFont="1">
      <alignment horizontal="right" readingOrder="0"/>
    </xf>
    <xf borderId="0" fillId="4" fontId="1" numFmtId="165" xfId="0" applyAlignment="1" applyFill="1" applyFont="1" applyNumberFormat="1">
      <alignment readingOrder="0"/>
    </xf>
    <xf borderId="0" fillId="3" fontId="1" numFmtId="165" xfId="0" applyAlignment="1" applyFont="1" applyNumberFormat="1">
      <alignment readingOrder="0"/>
    </xf>
    <xf borderId="0" fillId="3" fontId="1" numFmtId="10" xfId="0" applyFont="1" applyNumberFormat="1"/>
    <xf borderId="0" fillId="0" fontId="1" numFmtId="0" xfId="0" applyAlignment="1" applyFont="1">
      <alignment horizontal="center" readingOrder="0"/>
    </xf>
    <xf borderId="0" fillId="0" fontId="1" numFmtId="10" xfId="0" applyFont="1" applyNumberFormat="1"/>
    <xf borderId="0" fillId="0" fontId="1" numFmtId="165" xfId="0" applyFont="1" applyNumberFormat="1"/>
    <xf borderId="0" fillId="5" fontId="1" numFmtId="0" xfId="0" applyAlignment="1" applyFill="1" applyFont="1">
      <alignment readingOrder="0"/>
    </xf>
    <xf borderId="0" fillId="5" fontId="1" numFmtId="165" xfId="0" applyAlignment="1" applyFont="1" applyNumberFormat="1">
      <alignment readingOrder="0"/>
    </xf>
    <xf borderId="0" fillId="5" fontId="1" numFmtId="165" xfId="0" applyFont="1" applyNumberFormat="1"/>
    <xf borderId="0" fillId="6" fontId="1" numFmtId="0" xfId="0" applyAlignment="1" applyFill="1" applyFont="1">
      <alignment readingOrder="0"/>
    </xf>
    <xf borderId="0" fillId="6" fontId="1" numFmtId="165" xfId="0" applyFont="1" applyNumberFormat="1"/>
    <xf borderId="0" fillId="6" fontId="1" numFmtId="0" xfId="0" applyFont="1"/>
    <xf borderId="0" fillId="7" fontId="1" numFmtId="0" xfId="0" applyAlignment="1" applyFill="1" applyFont="1">
      <alignment readingOrder="0"/>
    </xf>
    <xf borderId="0" fillId="7" fontId="1" numFmtId="165" xfId="0" applyFont="1" applyNumberFormat="1"/>
    <xf borderId="0" fillId="7" fontId="1" numFmtId="0" xfId="0" applyFont="1"/>
    <xf borderId="0" fillId="8" fontId="1" numFmtId="0" xfId="0" applyAlignment="1" applyFill="1" applyFont="1">
      <alignment readingOrder="0"/>
    </xf>
    <xf borderId="0" fillId="8" fontId="1" numFmtId="165" xfId="0" applyFont="1" applyNumberFormat="1"/>
    <xf borderId="0" fillId="8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23.13"/>
    <col customWidth="1" min="3" max="3" width="8.63"/>
    <col customWidth="1" min="8" max="8" width="6.38"/>
  </cols>
  <sheetData>
    <row r="3">
      <c r="B3" s="1" t="s">
        <v>0</v>
      </c>
      <c r="C3" s="2" t="s">
        <v>1</v>
      </c>
      <c r="D3" s="3">
        <v>46047.0</v>
      </c>
      <c r="E3" s="3">
        <v>46078.0</v>
      </c>
      <c r="F3" s="3">
        <v>46106.0</v>
      </c>
      <c r="G3" s="3">
        <v>46137.0</v>
      </c>
      <c r="H3" s="1">
        <v>2025.0</v>
      </c>
    </row>
    <row r="4">
      <c r="B4" s="1" t="s">
        <v>2</v>
      </c>
      <c r="C4" s="4">
        <f>D4/D4</f>
        <v>1</v>
      </c>
      <c r="D4" s="5">
        <v>100000.0</v>
      </c>
      <c r="E4" s="5">
        <v>125900.0</v>
      </c>
      <c r="F4" s="5">
        <v>98567.0</v>
      </c>
      <c r="G4" s="5">
        <v>109700.0</v>
      </c>
    </row>
    <row r="5">
      <c r="B5" s="6" t="s">
        <v>3</v>
      </c>
      <c r="C5" s="7"/>
      <c r="D5" s="8"/>
      <c r="E5" s="9">
        <f t="shared" ref="E5:G5" si="1">((E4-D4)/D4)</f>
        <v>0.259</v>
      </c>
      <c r="F5" s="9">
        <f t="shared" si="1"/>
        <v>-0.2171008737</v>
      </c>
      <c r="G5" s="9">
        <f t="shared" si="1"/>
        <v>0.1129485528</v>
      </c>
      <c r="I5" s="10" t="s">
        <v>4</v>
      </c>
      <c r="J5" s="11">
        <f>(D7-D6)/D6</f>
        <v>0.2222222222</v>
      </c>
    </row>
    <row r="6">
      <c r="B6" s="1" t="s">
        <v>5</v>
      </c>
      <c r="C6" s="4">
        <f t="shared" ref="C6:C14" si="2">D6/$D$4</f>
        <v>0.45</v>
      </c>
      <c r="D6" s="5">
        <v>45000.0</v>
      </c>
      <c r="I6" s="10" t="s">
        <v>6</v>
      </c>
      <c r="J6" s="11">
        <f>H14/J10</f>
        <v>0.28</v>
      </c>
    </row>
    <row r="7">
      <c r="B7" s="1" t="s">
        <v>7</v>
      </c>
      <c r="C7" s="4">
        <f t="shared" si="2"/>
        <v>0.55</v>
      </c>
      <c r="D7" s="12">
        <f>D4-D6</f>
        <v>55000</v>
      </c>
      <c r="I7" s="10" t="s">
        <v>8</v>
      </c>
      <c r="J7" s="11">
        <f>H14/J12</f>
        <v>0.42</v>
      </c>
    </row>
    <row r="8">
      <c r="B8" s="1" t="s">
        <v>9</v>
      </c>
      <c r="C8" s="4">
        <f t="shared" si="2"/>
        <v>0.25</v>
      </c>
      <c r="D8" s="5">
        <v>25000.0</v>
      </c>
    </row>
    <row r="9">
      <c r="B9" s="1" t="s">
        <v>10</v>
      </c>
      <c r="C9" s="4">
        <f t="shared" si="2"/>
        <v>0.1</v>
      </c>
      <c r="D9" s="5">
        <v>10000.0</v>
      </c>
      <c r="I9" s="1" t="s">
        <v>11</v>
      </c>
    </row>
    <row r="10">
      <c r="B10" s="1" t="s">
        <v>12</v>
      </c>
      <c r="C10" s="4">
        <f t="shared" si="2"/>
        <v>0.2</v>
      </c>
      <c r="D10" s="12">
        <f>D7-D8-D9</f>
        <v>20000</v>
      </c>
      <c r="I10" s="1" t="s">
        <v>13</v>
      </c>
      <c r="J10" s="5">
        <v>150000.0</v>
      </c>
    </row>
    <row r="11">
      <c r="B11" s="1" t="s">
        <v>14</v>
      </c>
      <c r="C11" s="4">
        <f t="shared" si="2"/>
        <v>0.15</v>
      </c>
      <c r="D11" s="5">
        <v>15000.0</v>
      </c>
      <c r="I11" s="1" t="s">
        <v>15</v>
      </c>
      <c r="J11" s="5">
        <v>50000.0</v>
      </c>
    </row>
    <row r="12">
      <c r="B12" s="1" t="s">
        <v>16</v>
      </c>
      <c r="C12" s="4">
        <f t="shared" si="2"/>
        <v>0.05</v>
      </c>
      <c r="D12" s="12">
        <f>D10-D11</f>
        <v>5000</v>
      </c>
      <c r="I12" s="1" t="s">
        <v>17</v>
      </c>
      <c r="J12" s="5">
        <v>100000.0</v>
      </c>
    </row>
    <row r="13">
      <c r="B13" s="1" t="s">
        <v>18</v>
      </c>
      <c r="C13" s="4">
        <f t="shared" si="2"/>
        <v>0.015</v>
      </c>
      <c r="D13" s="12">
        <f>D12*0.3</f>
        <v>1500</v>
      </c>
    </row>
    <row r="14">
      <c r="B14" s="1" t="s">
        <v>19</v>
      </c>
      <c r="C14" s="4">
        <f t="shared" si="2"/>
        <v>0.035</v>
      </c>
      <c r="D14" s="12">
        <f>D12-D13</f>
        <v>3500</v>
      </c>
      <c r="H14" s="12">
        <f>D14*12</f>
        <v>42000</v>
      </c>
    </row>
    <row r="17">
      <c r="B17" s="1" t="s">
        <v>20</v>
      </c>
      <c r="C17" s="3">
        <v>46047.0</v>
      </c>
      <c r="D17" s="3">
        <v>46078.0</v>
      </c>
      <c r="E17" s="3">
        <v>46106.0</v>
      </c>
      <c r="F17" s="3">
        <v>46137.0</v>
      </c>
    </row>
    <row r="18">
      <c r="B18" s="13" t="s">
        <v>21</v>
      </c>
      <c r="C18" s="14">
        <v>10000.0</v>
      </c>
      <c r="D18" s="15">
        <f>C27</f>
        <v>22000</v>
      </c>
      <c r="E18" s="14">
        <v>32000.0</v>
      </c>
      <c r="F18" s="14">
        <v>9000.0</v>
      </c>
    </row>
    <row r="19">
      <c r="B19" s="16" t="s">
        <v>22</v>
      </c>
      <c r="C19" s="17">
        <f>C20+C21+C22</f>
        <v>31000</v>
      </c>
      <c r="D19" s="18"/>
      <c r="E19" s="18"/>
      <c r="F19" s="18"/>
    </row>
    <row r="20">
      <c r="B20" s="1" t="s">
        <v>23</v>
      </c>
      <c r="C20" s="5">
        <v>7000.0</v>
      </c>
    </row>
    <row r="21">
      <c r="B21" s="1" t="s">
        <v>24</v>
      </c>
      <c r="C21" s="5">
        <v>16000.0</v>
      </c>
    </row>
    <row r="22">
      <c r="B22" s="1" t="s">
        <v>25</v>
      </c>
      <c r="C22" s="5">
        <v>8000.0</v>
      </c>
    </row>
    <row r="23">
      <c r="B23" s="19" t="s">
        <v>26</v>
      </c>
      <c r="C23" s="20">
        <f>C24+C25+C26</f>
        <v>19000</v>
      </c>
      <c r="D23" s="21"/>
      <c r="E23" s="21"/>
      <c r="F23" s="21"/>
    </row>
    <row r="24">
      <c r="B24" s="1" t="s">
        <v>27</v>
      </c>
      <c r="C24" s="5">
        <v>3000.0</v>
      </c>
    </row>
    <row r="25">
      <c r="B25" s="1" t="s">
        <v>28</v>
      </c>
      <c r="C25" s="5">
        <v>6000.0</v>
      </c>
    </row>
    <row r="26">
      <c r="B26" s="1" t="s">
        <v>29</v>
      </c>
      <c r="C26" s="5">
        <v>10000.0</v>
      </c>
    </row>
    <row r="27">
      <c r="B27" s="22" t="s">
        <v>30</v>
      </c>
      <c r="C27" s="23">
        <f>C18+C19-C23</f>
        <v>22000</v>
      </c>
      <c r="D27" s="24"/>
      <c r="E27" s="24"/>
      <c r="F27" s="24"/>
    </row>
    <row r="29">
      <c r="B29" s="1" t="s">
        <v>31</v>
      </c>
      <c r="C29" s="11">
        <f>C23/C19</f>
        <v>0.6129032258</v>
      </c>
    </row>
    <row r="30">
      <c r="B30" s="1" t="s">
        <v>32</v>
      </c>
      <c r="C30" s="1" t="s">
        <v>33</v>
      </c>
      <c r="D30" s="1" t="s">
        <v>34</v>
      </c>
      <c r="E30" s="1" t="s">
        <v>35</v>
      </c>
    </row>
  </sheetData>
  <drawing r:id="rId1"/>
</worksheet>
</file>