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PCOMP~1\AppData\Local\Temp\Rar$DIa9192.9769\"/>
    </mc:Choice>
  </mc:AlternateContent>
  <xr:revisionPtr revIDLastSave="0" documentId="13_ncr:1_{172DE5C4-D996-4CDE-AFFC-A3482609D1D9}" xr6:coauthVersionLast="47" xr6:coauthVersionMax="47" xr10:uidLastSave="{00000000-0000-0000-0000-000000000000}"/>
  <bookViews>
    <workbookView showSheetTabs="0" xWindow="-120" yWindow="-120" windowWidth="20730" windowHeight="11160" tabRatio="0" activeTab="10" xr2:uid="{8F567876-F015-4BFB-B23B-19676D58712F}"/>
  </bookViews>
  <sheets>
    <sheet name="Settings" sheetId="21" r:id="rId1"/>
    <sheet name="D1" sheetId="3" r:id="rId2"/>
    <sheet name="D2" sheetId="1" r:id="rId3"/>
    <sheet name="D3" sheetId="4" r:id="rId4"/>
    <sheet name="D4" sheetId="5" r:id="rId5"/>
    <sheet name="D5" sheetId="6" r:id="rId6"/>
    <sheet name="D6" sheetId="7" r:id="rId7"/>
    <sheet name="Analysis" sheetId="8" r:id="rId8"/>
    <sheet name="Opportunities" sheetId="10" r:id="rId9"/>
    <sheet name="AP" sheetId="11" r:id="rId10"/>
    <sheet name="Reports" sheetId="13" r:id="rId11"/>
    <sheet name="Control" sheetId="16" r:id="rId12"/>
    <sheet name="Summary" sheetId="17" r:id="rId13"/>
    <sheet name="Dashboard" sheetId="12" r:id="rId14"/>
    <sheet name="Dashboard2" sheetId="18" r:id="rId15"/>
  </sheets>
  <definedNames>
    <definedName name="_xlnm._FilterDatabase" localSheetId="9" hidden="1">AP!$C$4:$K$4</definedName>
    <definedName name="_xlnm._FilterDatabase" localSheetId="8" hidden="1">Opportunities!$C$4:$H$4</definedName>
    <definedName name="_xlnm.Print_Area" localSheetId="7">Analysis!$C$4:$T$12</definedName>
    <definedName name="_xlnm.Print_Area" localSheetId="9">AP!$C$4:$K$2004</definedName>
    <definedName name="_xlnm.Print_Area" localSheetId="11">Control!$C$5:$N$14</definedName>
    <definedName name="_xlnm.Print_Area" localSheetId="1">'D1'!$C$4:$E$25</definedName>
    <definedName name="_xlnm.Print_Area" localSheetId="2">'D2'!$C$4:$E$25</definedName>
    <definedName name="_xlnm.Print_Area" localSheetId="3">'D3'!$C$4:$E$25</definedName>
    <definedName name="_xlnm.Print_Area" localSheetId="4">'D4'!$C$4:$E$25</definedName>
    <definedName name="_xlnm.Print_Area" localSheetId="5">'D5'!$C$4:$E$25</definedName>
    <definedName name="_xlnm.Print_Area" localSheetId="6">'D6'!$C$4:$E$25</definedName>
    <definedName name="_xlnm.Print_Area" localSheetId="13">Dashboard!$C$4:$O$13</definedName>
    <definedName name="_xlnm.Print_Area" localSheetId="14">Dashboard2!$C$4:$U$15</definedName>
    <definedName name="_xlnm.Print_Area" localSheetId="8">Opportunities!$B$4:$H$404</definedName>
    <definedName name="_xlnm.Print_Area" localSheetId="10">Reports!$C$5:$O$404</definedName>
    <definedName name="_xlnm.Print_Area" localSheetId="0">Settings!$B$4:$C$20</definedName>
    <definedName name="_xlnm.Print_Area" localSheetId="12">Summary!$D$4:$U$86</definedName>
    <definedName name="_xlnm.Print_Titles" localSheetId="9">AP!$4:$4</definedName>
    <definedName name="_xlnm.Print_Titles" localSheetId="8">Opportunities!$4:$4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8" l="1"/>
  <c r="C14" i="18"/>
  <c r="C8" i="18"/>
  <c r="C5" i="18"/>
  <c r="L10" i="12"/>
  <c r="J10" i="12"/>
  <c r="H10" i="12"/>
  <c r="F10" i="12"/>
  <c r="D10" i="12"/>
  <c r="E43" i="17"/>
  <c r="E44" i="17"/>
  <c r="E45" i="17"/>
  <c r="E46" i="17"/>
  <c r="E42" i="17"/>
  <c r="N8" i="16"/>
  <c r="M8" i="16"/>
  <c r="L8" i="16"/>
  <c r="D9" i="16"/>
  <c r="D10" i="16"/>
  <c r="D11" i="16"/>
  <c r="D12" i="16"/>
  <c r="D8" i="16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6" i="13"/>
  <c r="K13" i="11"/>
  <c r="K6" i="11"/>
  <c r="K7" i="11"/>
  <c r="F9" i="16" s="1"/>
  <c r="K8" i="11"/>
  <c r="K9" i="11"/>
  <c r="K10" i="11"/>
  <c r="K11" i="11"/>
  <c r="F10" i="16" s="1"/>
  <c r="K12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3" i="11"/>
  <c r="K224" i="11"/>
  <c r="K225" i="11"/>
  <c r="K226" i="11"/>
  <c r="K227" i="11"/>
  <c r="K228" i="11"/>
  <c r="K229" i="11"/>
  <c r="K230" i="11"/>
  <c r="K231" i="11"/>
  <c r="K232" i="11"/>
  <c r="K233" i="11"/>
  <c r="K234" i="11"/>
  <c r="K235" i="11"/>
  <c r="K236" i="11"/>
  <c r="K237" i="11"/>
  <c r="K238" i="11"/>
  <c r="K239" i="11"/>
  <c r="K240" i="11"/>
  <c r="K241" i="11"/>
  <c r="K242" i="11"/>
  <c r="K243" i="11"/>
  <c r="K244" i="11"/>
  <c r="K245" i="11"/>
  <c r="K246" i="11"/>
  <c r="K247" i="11"/>
  <c r="K248" i="11"/>
  <c r="K249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K264" i="11"/>
  <c r="K265" i="11"/>
  <c r="K266" i="11"/>
  <c r="K267" i="11"/>
  <c r="K268" i="11"/>
  <c r="K269" i="11"/>
  <c r="K270" i="11"/>
  <c r="K271" i="11"/>
  <c r="K272" i="11"/>
  <c r="K273" i="11"/>
  <c r="K274" i="11"/>
  <c r="K275" i="11"/>
  <c r="K276" i="11"/>
  <c r="K277" i="11"/>
  <c r="K278" i="11"/>
  <c r="K279" i="11"/>
  <c r="K280" i="11"/>
  <c r="K281" i="11"/>
  <c r="K282" i="11"/>
  <c r="K283" i="11"/>
  <c r="K284" i="11"/>
  <c r="K285" i="11"/>
  <c r="K286" i="11"/>
  <c r="K287" i="11"/>
  <c r="K288" i="11"/>
  <c r="K289" i="11"/>
  <c r="K290" i="11"/>
  <c r="K291" i="11"/>
  <c r="K292" i="11"/>
  <c r="K293" i="11"/>
  <c r="K294" i="11"/>
  <c r="K295" i="11"/>
  <c r="K296" i="11"/>
  <c r="K297" i="11"/>
  <c r="K298" i="11"/>
  <c r="K299" i="11"/>
  <c r="K300" i="11"/>
  <c r="K301" i="11"/>
  <c r="K302" i="11"/>
  <c r="K303" i="11"/>
  <c r="K304" i="11"/>
  <c r="K305" i="11"/>
  <c r="K306" i="11"/>
  <c r="K307" i="11"/>
  <c r="K308" i="11"/>
  <c r="K309" i="11"/>
  <c r="K310" i="11"/>
  <c r="K311" i="11"/>
  <c r="K312" i="11"/>
  <c r="K313" i="11"/>
  <c r="K314" i="11"/>
  <c r="K315" i="11"/>
  <c r="K316" i="11"/>
  <c r="K317" i="11"/>
  <c r="K318" i="11"/>
  <c r="K319" i="11"/>
  <c r="K320" i="11"/>
  <c r="K321" i="11"/>
  <c r="K322" i="11"/>
  <c r="K323" i="11"/>
  <c r="K324" i="11"/>
  <c r="K325" i="11"/>
  <c r="K326" i="11"/>
  <c r="K327" i="11"/>
  <c r="K328" i="11"/>
  <c r="K329" i="11"/>
  <c r="K330" i="11"/>
  <c r="K331" i="11"/>
  <c r="K332" i="11"/>
  <c r="K333" i="11"/>
  <c r="K334" i="11"/>
  <c r="K335" i="11"/>
  <c r="K336" i="11"/>
  <c r="K337" i="11"/>
  <c r="K338" i="11"/>
  <c r="K339" i="11"/>
  <c r="K340" i="11"/>
  <c r="K341" i="11"/>
  <c r="K342" i="11"/>
  <c r="K343" i="11"/>
  <c r="K344" i="11"/>
  <c r="K345" i="11"/>
  <c r="K346" i="11"/>
  <c r="K347" i="11"/>
  <c r="K348" i="11"/>
  <c r="K349" i="11"/>
  <c r="K350" i="11"/>
  <c r="K351" i="11"/>
  <c r="K352" i="11"/>
  <c r="K353" i="11"/>
  <c r="K354" i="11"/>
  <c r="K355" i="11"/>
  <c r="K356" i="11"/>
  <c r="K357" i="11"/>
  <c r="K358" i="11"/>
  <c r="K359" i="11"/>
  <c r="K360" i="11"/>
  <c r="K361" i="11"/>
  <c r="K362" i="11"/>
  <c r="K363" i="11"/>
  <c r="K364" i="11"/>
  <c r="K365" i="11"/>
  <c r="K366" i="11"/>
  <c r="K367" i="11"/>
  <c r="K368" i="11"/>
  <c r="K369" i="11"/>
  <c r="K370" i="11"/>
  <c r="K371" i="11"/>
  <c r="K372" i="11"/>
  <c r="K373" i="11"/>
  <c r="K374" i="11"/>
  <c r="K375" i="11"/>
  <c r="K376" i="11"/>
  <c r="K377" i="11"/>
  <c r="K378" i="11"/>
  <c r="K379" i="11"/>
  <c r="K380" i="11"/>
  <c r="K381" i="11"/>
  <c r="K382" i="11"/>
  <c r="K383" i="11"/>
  <c r="K384" i="11"/>
  <c r="K385" i="11"/>
  <c r="K386" i="11"/>
  <c r="K387" i="11"/>
  <c r="K388" i="11"/>
  <c r="K389" i="11"/>
  <c r="K390" i="11"/>
  <c r="K391" i="11"/>
  <c r="K392" i="11"/>
  <c r="K393" i="11"/>
  <c r="K394" i="11"/>
  <c r="K395" i="11"/>
  <c r="K396" i="11"/>
  <c r="K397" i="11"/>
  <c r="K398" i="11"/>
  <c r="K399" i="11"/>
  <c r="K400" i="11"/>
  <c r="K401" i="11"/>
  <c r="K402" i="11"/>
  <c r="K403" i="11"/>
  <c r="K404" i="11"/>
  <c r="K405" i="11"/>
  <c r="K406" i="11"/>
  <c r="K407" i="11"/>
  <c r="K408" i="11"/>
  <c r="K409" i="11"/>
  <c r="K410" i="11"/>
  <c r="K411" i="11"/>
  <c r="K412" i="11"/>
  <c r="K413" i="11"/>
  <c r="K414" i="11"/>
  <c r="K415" i="11"/>
  <c r="K416" i="11"/>
  <c r="K417" i="11"/>
  <c r="K418" i="11"/>
  <c r="K419" i="11"/>
  <c r="K420" i="11"/>
  <c r="K421" i="11"/>
  <c r="K422" i="11"/>
  <c r="K423" i="11"/>
  <c r="K424" i="11"/>
  <c r="K425" i="11"/>
  <c r="K426" i="11"/>
  <c r="K427" i="11"/>
  <c r="K428" i="11"/>
  <c r="K429" i="11"/>
  <c r="K430" i="11"/>
  <c r="K431" i="11"/>
  <c r="K432" i="11"/>
  <c r="K433" i="11"/>
  <c r="K434" i="11"/>
  <c r="K435" i="11"/>
  <c r="K436" i="11"/>
  <c r="K437" i="11"/>
  <c r="K438" i="11"/>
  <c r="K439" i="11"/>
  <c r="K440" i="11"/>
  <c r="K441" i="11"/>
  <c r="K442" i="11"/>
  <c r="K443" i="11"/>
  <c r="K444" i="11"/>
  <c r="K445" i="11"/>
  <c r="K446" i="11"/>
  <c r="K447" i="11"/>
  <c r="K448" i="11"/>
  <c r="K449" i="11"/>
  <c r="K450" i="11"/>
  <c r="K451" i="11"/>
  <c r="K452" i="11"/>
  <c r="K453" i="11"/>
  <c r="K454" i="11"/>
  <c r="K455" i="11"/>
  <c r="K456" i="11"/>
  <c r="K457" i="11"/>
  <c r="K458" i="11"/>
  <c r="K459" i="11"/>
  <c r="K460" i="11"/>
  <c r="K461" i="11"/>
  <c r="K462" i="11"/>
  <c r="K463" i="11"/>
  <c r="K464" i="11"/>
  <c r="K465" i="11"/>
  <c r="K466" i="11"/>
  <c r="K467" i="11"/>
  <c r="K468" i="11"/>
  <c r="K469" i="11"/>
  <c r="K470" i="11"/>
  <c r="K471" i="11"/>
  <c r="K472" i="11"/>
  <c r="K473" i="11"/>
  <c r="K474" i="11"/>
  <c r="K475" i="11"/>
  <c r="K476" i="11"/>
  <c r="K477" i="11"/>
  <c r="K478" i="11"/>
  <c r="K479" i="11"/>
  <c r="K480" i="11"/>
  <c r="K481" i="11"/>
  <c r="K482" i="11"/>
  <c r="K483" i="11"/>
  <c r="K484" i="11"/>
  <c r="K485" i="11"/>
  <c r="K486" i="11"/>
  <c r="K487" i="11"/>
  <c r="K488" i="11"/>
  <c r="K489" i="11"/>
  <c r="K490" i="11"/>
  <c r="K491" i="11"/>
  <c r="K492" i="11"/>
  <c r="K493" i="11"/>
  <c r="K494" i="11"/>
  <c r="K495" i="11"/>
  <c r="K496" i="11"/>
  <c r="K497" i="11"/>
  <c r="K498" i="11"/>
  <c r="K499" i="11"/>
  <c r="K500" i="11"/>
  <c r="K501" i="11"/>
  <c r="K502" i="11"/>
  <c r="K503" i="11"/>
  <c r="K504" i="11"/>
  <c r="K505" i="11"/>
  <c r="K506" i="11"/>
  <c r="K507" i="11"/>
  <c r="K508" i="11"/>
  <c r="K509" i="11"/>
  <c r="K510" i="11"/>
  <c r="K511" i="11"/>
  <c r="K512" i="11"/>
  <c r="K513" i="11"/>
  <c r="K514" i="11"/>
  <c r="K515" i="11"/>
  <c r="K516" i="11"/>
  <c r="K517" i="11"/>
  <c r="K518" i="11"/>
  <c r="K519" i="11"/>
  <c r="K520" i="11"/>
  <c r="K521" i="11"/>
  <c r="K522" i="11"/>
  <c r="K523" i="11"/>
  <c r="K524" i="11"/>
  <c r="K525" i="11"/>
  <c r="K526" i="11"/>
  <c r="K527" i="11"/>
  <c r="K528" i="11"/>
  <c r="K529" i="11"/>
  <c r="K530" i="11"/>
  <c r="K531" i="11"/>
  <c r="K532" i="11"/>
  <c r="K533" i="11"/>
  <c r="K534" i="11"/>
  <c r="K535" i="11"/>
  <c r="K536" i="11"/>
  <c r="K537" i="11"/>
  <c r="K538" i="11"/>
  <c r="K539" i="11"/>
  <c r="K540" i="11"/>
  <c r="K541" i="11"/>
  <c r="K542" i="11"/>
  <c r="K543" i="11"/>
  <c r="K544" i="11"/>
  <c r="K545" i="11"/>
  <c r="K546" i="11"/>
  <c r="K547" i="11"/>
  <c r="K548" i="11"/>
  <c r="K549" i="11"/>
  <c r="K550" i="11"/>
  <c r="K551" i="11"/>
  <c r="K552" i="11"/>
  <c r="K553" i="11"/>
  <c r="K554" i="11"/>
  <c r="K555" i="11"/>
  <c r="K556" i="11"/>
  <c r="K557" i="11"/>
  <c r="K558" i="11"/>
  <c r="K559" i="11"/>
  <c r="K560" i="11"/>
  <c r="K561" i="11"/>
  <c r="K562" i="11"/>
  <c r="K563" i="11"/>
  <c r="K564" i="11"/>
  <c r="K565" i="11"/>
  <c r="K566" i="11"/>
  <c r="K567" i="11"/>
  <c r="K568" i="11"/>
  <c r="K569" i="11"/>
  <c r="K570" i="11"/>
  <c r="K571" i="11"/>
  <c r="K572" i="11"/>
  <c r="K573" i="11"/>
  <c r="K574" i="11"/>
  <c r="K575" i="11"/>
  <c r="K576" i="11"/>
  <c r="K577" i="11"/>
  <c r="K578" i="11"/>
  <c r="K579" i="11"/>
  <c r="K580" i="11"/>
  <c r="K581" i="11"/>
  <c r="K582" i="11"/>
  <c r="K583" i="11"/>
  <c r="K584" i="11"/>
  <c r="K585" i="11"/>
  <c r="K586" i="11"/>
  <c r="K587" i="11"/>
  <c r="K588" i="11"/>
  <c r="K589" i="11"/>
  <c r="K590" i="11"/>
  <c r="K591" i="11"/>
  <c r="K592" i="11"/>
  <c r="K593" i="11"/>
  <c r="K594" i="11"/>
  <c r="K595" i="11"/>
  <c r="K596" i="11"/>
  <c r="K597" i="11"/>
  <c r="K598" i="11"/>
  <c r="K599" i="11"/>
  <c r="K600" i="11"/>
  <c r="K601" i="11"/>
  <c r="K602" i="11"/>
  <c r="K603" i="11"/>
  <c r="K604" i="11"/>
  <c r="K605" i="11"/>
  <c r="K606" i="11"/>
  <c r="K607" i="11"/>
  <c r="K608" i="11"/>
  <c r="K609" i="11"/>
  <c r="K610" i="11"/>
  <c r="K611" i="11"/>
  <c r="K612" i="11"/>
  <c r="K613" i="11"/>
  <c r="K614" i="11"/>
  <c r="K615" i="11"/>
  <c r="K616" i="11"/>
  <c r="K617" i="11"/>
  <c r="K618" i="11"/>
  <c r="K619" i="11"/>
  <c r="K620" i="11"/>
  <c r="K621" i="11"/>
  <c r="K622" i="11"/>
  <c r="K623" i="11"/>
  <c r="K624" i="11"/>
  <c r="K625" i="11"/>
  <c r="K626" i="11"/>
  <c r="K627" i="11"/>
  <c r="K628" i="11"/>
  <c r="K629" i="11"/>
  <c r="K630" i="11"/>
  <c r="K631" i="11"/>
  <c r="K632" i="11"/>
  <c r="K633" i="11"/>
  <c r="K634" i="11"/>
  <c r="K635" i="11"/>
  <c r="K636" i="11"/>
  <c r="K637" i="11"/>
  <c r="K638" i="11"/>
  <c r="K639" i="11"/>
  <c r="K640" i="11"/>
  <c r="K641" i="11"/>
  <c r="K642" i="11"/>
  <c r="K643" i="11"/>
  <c r="K644" i="11"/>
  <c r="K645" i="11"/>
  <c r="K646" i="11"/>
  <c r="K647" i="11"/>
  <c r="K648" i="11"/>
  <c r="K649" i="11"/>
  <c r="K650" i="11"/>
  <c r="K651" i="11"/>
  <c r="K652" i="11"/>
  <c r="K653" i="11"/>
  <c r="K654" i="11"/>
  <c r="K655" i="11"/>
  <c r="K656" i="11"/>
  <c r="K657" i="11"/>
  <c r="K658" i="11"/>
  <c r="K659" i="11"/>
  <c r="K660" i="11"/>
  <c r="K661" i="11"/>
  <c r="K662" i="11"/>
  <c r="K663" i="11"/>
  <c r="K664" i="11"/>
  <c r="K665" i="11"/>
  <c r="K666" i="11"/>
  <c r="K667" i="11"/>
  <c r="K668" i="11"/>
  <c r="K669" i="11"/>
  <c r="K670" i="11"/>
  <c r="K671" i="11"/>
  <c r="K672" i="11"/>
  <c r="K673" i="11"/>
  <c r="K674" i="11"/>
  <c r="K675" i="11"/>
  <c r="K676" i="11"/>
  <c r="K677" i="11"/>
  <c r="K678" i="11"/>
  <c r="K679" i="11"/>
  <c r="K680" i="11"/>
  <c r="K681" i="11"/>
  <c r="K682" i="11"/>
  <c r="K683" i="11"/>
  <c r="K684" i="11"/>
  <c r="K685" i="11"/>
  <c r="K686" i="11"/>
  <c r="K687" i="11"/>
  <c r="K688" i="11"/>
  <c r="K689" i="11"/>
  <c r="K690" i="11"/>
  <c r="K691" i="11"/>
  <c r="K692" i="11"/>
  <c r="K693" i="11"/>
  <c r="K694" i="11"/>
  <c r="K695" i="11"/>
  <c r="K696" i="11"/>
  <c r="K697" i="11"/>
  <c r="K698" i="11"/>
  <c r="K699" i="11"/>
  <c r="K700" i="11"/>
  <c r="K701" i="11"/>
  <c r="K702" i="11"/>
  <c r="K703" i="11"/>
  <c r="K704" i="11"/>
  <c r="K705" i="11"/>
  <c r="K706" i="11"/>
  <c r="K707" i="11"/>
  <c r="K708" i="11"/>
  <c r="K709" i="11"/>
  <c r="K710" i="11"/>
  <c r="K711" i="11"/>
  <c r="K712" i="11"/>
  <c r="K713" i="11"/>
  <c r="K714" i="11"/>
  <c r="K715" i="11"/>
  <c r="K716" i="11"/>
  <c r="K717" i="11"/>
  <c r="K718" i="11"/>
  <c r="K719" i="11"/>
  <c r="K720" i="11"/>
  <c r="K721" i="11"/>
  <c r="K722" i="11"/>
  <c r="K723" i="11"/>
  <c r="K724" i="11"/>
  <c r="K725" i="11"/>
  <c r="K726" i="11"/>
  <c r="K727" i="11"/>
  <c r="K728" i="11"/>
  <c r="K729" i="11"/>
  <c r="K730" i="11"/>
  <c r="K731" i="11"/>
  <c r="K732" i="11"/>
  <c r="K733" i="11"/>
  <c r="K734" i="11"/>
  <c r="K735" i="11"/>
  <c r="K736" i="11"/>
  <c r="K737" i="11"/>
  <c r="K738" i="11"/>
  <c r="K739" i="11"/>
  <c r="K740" i="11"/>
  <c r="K741" i="11"/>
  <c r="K742" i="11"/>
  <c r="K743" i="11"/>
  <c r="K744" i="11"/>
  <c r="K745" i="11"/>
  <c r="K746" i="11"/>
  <c r="K747" i="11"/>
  <c r="K748" i="11"/>
  <c r="K749" i="11"/>
  <c r="K750" i="11"/>
  <c r="K751" i="11"/>
  <c r="K752" i="11"/>
  <c r="K753" i="11"/>
  <c r="K754" i="11"/>
  <c r="K755" i="11"/>
  <c r="K756" i="11"/>
  <c r="K757" i="11"/>
  <c r="K758" i="11"/>
  <c r="K759" i="11"/>
  <c r="K760" i="11"/>
  <c r="K761" i="11"/>
  <c r="K762" i="11"/>
  <c r="K763" i="11"/>
  <c r="K764" i="11"/>
  <c r="K765" i="11"/>
  <c r="K766" i="11"/>
  <c r="K767" i="11"/>
  <c r="K768" i="11"/>
  <c r="K769" i="11"/>
  <c r="K770" i="11"/>
  <c r="K771" i="11"/>
  <c r="K772" i="11"/>
  <c r="K773" i="11"/>
  <c r="K774" i="11"/>
  <c r="K775" i="11"/>
  <c r="K776" i="11"/>
  <c r="K777" i="11"/>
  <c r="K778" i="11"/>
  <c r="K779" i="11"/>
  <c r="K780" i="11"/>
  <c r="K781" i="11"/>
  <c r="K782" i="11"/>
  <c r="K783" i="11"/>
  <c r="K784" i="11"/>
  <c r="K785" i="11"/>
  <c r="K786" i="11"/>
  <c r="K787" i="11"/>
  <c r="K788" i="11"/>
  <c r="K789" i="11"/>
  <c r="K790" i="11"/>
  <c r="K791" i="11"/>
  <c r="K792" i="11"/>
  <c r="K793" i="11"/>
  <c r="K794" i="11"/>
  <c r="K795" i="11"/>
  <c r="K796" i="11"/>
  <c r="K797" i="11"/>
  <c r="K798" i="11"/>
  <c r="K799" i="11"/>
  <c r="K800" i="11"/>
  <c r="K801" i="11"/>
  <c r="K802" i="11"/>
  <c r="K803" i="11"/>
  <c r="K804" i="11"/>
  <c r="K805" i="11"/>
  <c r="K806" i="11"/>
  <c r="K807" i="11"/>
  <c r="K808" i="11"/>
  <c r="K809" i="11"/>
  <c r="K810" i="11"/>
  <c r="K811" i="11"/>
  <c r="K812" i="11"/>
  <c r="K813" i="11"/>
  <c r="K814" i="11"/>
  <c r="K815" i="11"/>
  <c r="K816" i="11"/>
  <c r="K817" i="11"/>
  <c r="K818" i="11"/>
  <c r="K819" i="11"/>
  <c r="K820" i="11"/>
  <c r="K821" i="11"/>
  <c r="K822" i="11"/>
  <c r="K823" i="11"/>
  <c r="K824" i="11"/>
  <c r="K825" i="11"/>
  <c r="K826" i="11"/>
  <c r="K827" i="11"/>
  <c r="K828" i="11"/>
  <c r="K829" i="11"/>
  <c r="K830" i="11"/>
  <c r="K831" i="11"/>
  <c r="K832" i="11"/>
  <c r="K833" i="11"/>
  <c r="K834" i="11"/>
  <c r="K835" i="11"/>
  <c r="K836" i="11"/>
  <c r="K837" i="11"/>
  <c r="K838" i="11"/>
  <c r="K839" i="11"/>
  <c r="K840" i="11"/>
  <c r="K841" i="11"/>
  <c r="K842" i="11"/>
  <c r="K843" i="11"/>
  <c r="K844" i="11"/>
  <c r="K845" i="11"/>
  <c r="K846" i="11"/>
  <c r="K847" i="11"/>
  <c r="K848" i="11"/>
  <c r="K849" i="11"/>
  <c r="K850" i="11"/>
  <c r="K851" i="11"/>
  <c r="K852" i="11"/>
  <c r="K853" i="11"/>
  <c r="K854" i="11"/>
  <c r="K855" i="11"/>
  <c r="K856" i="11"/>
  <c r="K857" i="11"/>
  <c r="K858" i="11"/>
  <c r="K859" i="11"/>
  <c r="K860" i="11"/>
  <c r="K861" i="11"/>
  <c r="K862" i="11"/>
  <c r="K863" i="11"/>
  <c r="K864" i="11"/>
  <c r="K865" i="11"/>
  <c r="K866" i="11"/>
  <c r="K867" i="11"/>
  <c r="K868" i="11"/>
  <c r="K869" i="11"/>
  <c r="K870" i="11"/>
  <c r="K871" i="11"/>
  <c r="K872" i="11"/>
  <c r="K873" i="11"/>
  <c r="K874" i="11"/>
  <c r="K875" i="11"/>
  <c r="K876" i="11"/>
  <c r="K877" i="11"/>
  <c r="K878" i="11"/>
  <c r="K879" i="11"/>
  <c r="K880" i="11"/>
  <c r="K881" i="11"/>
  <c r="K882" i="11"/>
  <c r="K883" i="11"/>
  <c r="K884" i="11"/>
  <c r="K885" i="11"/>
  <c r="K886" i="11"/>
  <c r="K887" i="11"/>
  <c r="K888" i="11"/>
  <c r="K889" i="11"/>
  <c r="K890" i="11"/>
  <c r="K891" i="11"/>
  <c r="K892" i="11"/>
  <c r="K893" i="11"/>
  <c r="K894" i="11"/>
  <c r="K895" i="11"/>
  <c r="K896" i="11"/>
  <c r="K897" i="11"/>
  <c r="K898" i="11"/>
  <c r="K899" i="11"/>
  <c r="K900" i="11"/>
  <c r="K901" i="11"/>
  <c r="K902" i="11"/>
  <c r="K903" i="11"/>
  <c r="K904" i="11"/>
  <c r="K905" i="11"/>
  <c r="K906" i="11"/>
  <c r="K907" i="11"/>
  <c r="K908" i="11"/>
  <c r="K909" i="11"/>
  <c r="K910" i="11"/>
  <c r="K911" i="11"/>
  <c r="K912" i="11"/>
  <c r="K913" i="11"/>
  <c r="K914" i="11"/>
  <c r="K915" i="11"/>
  <c r="K916" i="11"/>
  <c r="K917" i="11"/>
  <c r="K918" i="11"/>
  <c r="K919" i="11"/>
  <c r="K920" i="11"/>
  <c r="K921" i="11"/>
  <c r="K922" i="11"/>
  <c r="K923" i="11"/>
  <c r="K924" i="11"/>
  <c r="K925" i="11"/>
  <c r="K926" i="11"/>
  <c r="K927" i="11"/>
  <c r="K928" i="11"/>
  <c r="K929" i="11"/>
  <c r="K930" i="11"/>
  <c r="K931" i="11"/>
  <c r="K932" i="11"/>
  <c r="K933" i="11"/>
  <c r="K934" i="11"/>
  <c r="K935" i="11"/>
  <c r="K936" i="11"/>
  <c r="K937" i="11"/>
  <c r="K938" i="11"/>
  <c r="K939" i="11"/>
  <c r="K940" i="11"/>
  <c r="K941" i="11"/>
  <c r="K942" i="11"/>
  <c r="K943" i="11"/>
  <c r="K944" i="11"/>
  <c r="K945" i="11"/>
  <c r="K946" i="11"/>
  <c r="K947" i="11"/>
  <c r="K948" i="11"/>
  <c r="K949" i="11"/>
  <c r="K950" i="11"/>
  <c r="K951" i="11"/>
  <c r="K952" i="11"/>
  <c r="K953" i="11"/>
  <c r="K954" i="11"/>
  <c r="K955" i="11"/>
  <c r="K956" i="11"/>
  <c r="K957" i="11"/>
  <c r="K958" i="11"/>
  <c r="K959" i="11"/>
  <c r="K960" i="11"/>
  <c r="K961" i="11"/>
  <c r="K962" i="11"/>
  <c r="K963" i="11"/>
  <c r="K964" i="11"/>
  <c r="K965" i="11"/>
  <c r="K966" i="11"/>
  <c r="K967" i="11"/>
  <c r="K968" i="11"/>
  <c r="K969" i="11"/>
  <c r="K970" i="11"/>
  <c r="K971" i="11"/>
  <c r="K972" i="11"/>
  <c r="K973" i="11"/>
  <c r="K974" i="11"/>
  <c r="K975" i="11"/>
  <c r="K976" i="11"/>
  <c r="K977" i="11"/>
  <c r="K978" i="11"/>
  <c r="K979" i="11"/>
  <c r="K980" i="11"/>
  <c r="K981" i="11"/>
  <c r="K982" i="11"/>
  <c r="K983" i="11"/>
  <c r="K984" i="11"/>
  <c r="K985" i="11"/>
  <c r="K986" i="11"/>
  <c r="K987" i="11"/>
  <c r="K988" i="11"/>
  <c r="K989" i="11"/>
  <c r="K990" i="11"/>
  <c r="K991" i="11"/>
  <c r="K992" i="11"/>
  <c r="K993" i="11"/>
  <c r="K994" i="11"/>
  <c r="K995" i="11"/>
  <c r="K996" i="11"/>
  <c r="K997" i="11"/>
  <c r="K998" i="11"/>
  <c r="K999" i="11"/>
  <c r="K1000" i="11"/>
  <c r="K1001" i="11"/>
  <c r="K1002" i="11"/>
  <c r="K1003" i="11"/>
  <c r="K1004" i="11"/>
  <c r="K1005" i="11"/>
  <c r="K1006" i="11"/>
  <c r="K1007" i="11"/>
  <c r="K1008" i="11"/>
  <c r="K1009" i="11"/>
  <c r="K1010" i="11"/>
  <c r="K1011" i="11"/>
  <c r="K1012" i="11"/>
  <c r="K1013" i="11"/>
  <c r="K1014" i="11"/>
  <c r="K1015" i="11"/>
  <c r="K1016" i="11"/>
  <c r="K1017" i="11"/>
  <c r="K1018" i="11"/>
  <c r="K1019" i="11"/>
  <c r="K1020" i="11"/>
  <c r="K1021" i="11"/>
  <c r="K1022" i="11"/>
  <c r="K1023" i="11"/>
  <c r="K1024" i="11"/>
  <c r="K1025" i="11"/>
  <c r="K1026" i="11"/>
  <c r="K1027" i="11"/>
  <c r="K1028" i="11"/>
  <c r="K1029" i="11"/>
  <c r="K1030" i="11"/>
  <c r="K1031" i="11"/>
  <c r="K1032" i="11"/>
  <c r="K1033" i="11"/>
  <c r="K1034" i="11"/>
  <c r="K1035" i="11"/>
  <c r="K1036" i="11"/>
  <c r="K1037" i="11"/>
  <c r="K1038" i="11"/>
  <c r="K1039" i="11"/>
  <c r="K1040" i="11"/>
  <c r="K1041" i="11"/>
  <c r="K1042" i="11"/>
  <c r="K1043" i="11"/>
  <c r="K1044" i="11"/>
  <c r="K1045" i="11"/>
  <c r="K1046" i="11"/>
  <c r="K1047" i="11"/>
  <c r="K1048" i="11"/>
  <c r="K1049" i="11"/>
  <c r="K1050" i="11"/>
  <c r="K1051" i="11"/>
  <c r="K1052" i="11"/>
  <c r="K1053" i="11"/>
  <c r="K1054" i="11"/>
  <c r="K1055" i="11"/>
  <c r="K1056" i="11"/>
  <c r="K1057" i="11"/>
  <c r="K1058" i="11"/>
  <c r="K1059" i="11"/>
  <c r="K1060" i="11"/>
  <c r="K1061" i="11"/>
  <c r="K1062" i="11"/>
  <c r="K1063" i="11"/>
  <c r="K1064" i="11"/>
  <c r="K1065" i="11"/>
  <c r="K1066" i="11"/>
  <c r="K1067" i="11"/>
  <c r="K1068" i="11"/>
  <c r="K1069" i="11"/>
  <c r="K1070" i="11"/>
  <c r="K1071" i="11"/>
  <c r="K1072" i="11"/>
  <c r="K1073" i="11"/>
  <c r="K1074" i="11"/>
  <c r="K1075" i="11"/>
  <c r="K1076" i="11"/>
  <c r="K1077" i="11"/>
  <c r="K1078" i="11"/>
  <c r="K1079" i="11"/>
  <c r="K1080" i="11"/>
  <c r="K1081" i="11"/>
  <c r="K1082" i="11"/>
  <c r="K1083" i="11"/>
  <c r="K1084" i="11"/>
  <c r="K1085" i="11"/>
  <c r="K1086" i="11"/>
  <c r="K1087" i="11"/>
  <c r="K1088" i="11"/>
  <c r="K1089" i="11"/>
  <c r="K1090" i="11"/>
  <c r="K1091" i="11"/>
  <c r="K1092" i="11"/>
  <c r="K1093" i="11"/>
  <c r="K1094" i="11"/>
  <c r="K1095" i="11"/>
  <c r="K1096" i="11"/>
  <c r="K1097" i="11"/>
  <c r="K1098" i="11"/>
  <c r="K1099" i="11"/>
  <c r="K1100" i="11"/>
  <c r="K1101" i="11"/>
  <c r="K1102" i="11"/>
  <c r="K1103" i="11"/>
  <c r="K1104" i="11"/>
  <c r="K1105" i="11"/>
  <c r="K1106" i="11"/>
  <c r="K1107" i="11"/>
  <c r="K1108" i="11"/>
  <c r="K1109" i="11"/>
  <c r="K1110" i="11"/>
  <c r="K1111" i="11"/>
  <c r="K1112" i="11"/>
  <c r="K1113" i="11"/>
  <c r="K1114" i="11"/>
  <c r="K1115" i="11"/>
  <c r="K1116" i="11"/>
  <c r="K1117" i="11"/>
  <c r="K1118" i="11"/>
  <c r="K1119" i="11"/>
  <c r="K1120" i="11"/>
  <c r="K1121" i="11"/>
  <c r="K1122" i="11"/>
  <c r="K1123" i="11"/>
  <c r="K1124" i="11"/>
  <c r="K1125" i="11"/>
  <c r="K1126" i="11"/>
  <c r="K1127" i="11"/>
  <c r="K1128" i="11"/>
  <c r="K1129" i="11"/>
  <c r="K1130" i="11"/>
  <c r="K1131" i="11"/>
  <c r="K1132" i="11"/>
  <c r="K1133" i="11"/>
  <c r="K1134" i="11"/>
  <c r="K1135" i="11"/>
  <c r="K1136" i="11"/>
  <c r="K1137" i="11"/>
  <c r="K1138" i="11"/>
  <c r="K1139" i="11"/>
  <c r="K1140" i="11"/>
  <c r="K1141" i="11"/>
  <c r="K1142" i="11"/>
  <c r="K1143" i="11"/>
  <c r="K1144" i="11"/>
  <c r="K1145" i="11"/>
  <c r="K1146" i="11"/>
  <c r="K1147" i="11"/>
  <c r="K1148" i="11"/>
  <c r="K1149" i="11"/>
  <c r="K1150" i="11"/>
  <c r="K1151" i="11"/>
  <c r="K1152" i="11"/>
  <c r="K1153" i="11"/>
  <c r="K1154" i="11"/>
  <c r="K1155" i="11"/>
  <c r="K1156" i="11"/>
  <c r="K1157" i="11"/>
  <c r="K1158" i="11"/>
  <c r="K1159" i="11"/>
  <c r="K1160" i="11"/>
  <c r="K1161" i="11"/>
  <c r="K1162" i="11"/>
  <c r="K1163" i="11"/>
  <c r="K1164" i="11"/>
  <c r="K1165" i="11"/>
  <c r="K1166" i="11"/>
  <c r="K1167" i="11"/>
  <c r="K1168" i="11"/>
  <c r="K1169" i="11"/>
  <c r="K1170" i="11"/>
  <c r="K1171" i="11"/>
  <c r="K1172" i="11"/>
  <c r="K1173" i="11"/>
  <c r="K1174" i="11"/>
  <c r="K1175" i="11"/>
  <c r="K1176" i="11"/>
  <c r="K1177" i="11"/>
  <c r="K1178" i="11"/>
  <c r="K1179" i="11"/>
  <c r="K1180" i="11"/>
  <c r="K1181" i="11"/>
  <c r="K1182" i="11"/>
  <c r="K1183" i="11"/>
  <c r="K1184" i="11"/>
  <c r="K1185" i="11"/>
  <c r="K1186" i="11"/>
  <c r="K1187" i="11"/>
  <c r="K1188" i="11"/>
  <c r="K1189" i="11"/>
  <c r="K1190" i="11"/>
  <c r="K1191" i="11"/>
  <c r="K1192" i="11"/>
  <c r="K1193" i="11"/>
  <c r="K1194" i="11"/>
  <c r="K1195" i="11"/>
  <c r="K1196" i="11"/>
  <c r="K1197" i="11"/>
  <c r="K1198" i="11"/>
  <c r="K1199" i="11"/>
  <c r="K1200" i="11"/>
  <c r="K1201" i="11"/>
  <c r="K1202" i="11"/>
  <c r="K1203" i="11"/>
  <c r="K1204" i="11"/>
  <c r="K1205" i="11"/>
  <c r="K1206" i="11"/>
  <c r="K1207" i="11"/>
  <c r="K1208" i="11"/>
  <c r="K1209" i="11"/>
  <c r="K1210" i="11"/>
  <c r="K1211" i="11"/>
  <c r="K1212" i="11"/>
  <c r="K1213" i="11"/>
  <c r="K1214" i="11"/>
  <c r="K1215" i="11"/>
  <c r="K1216" i="11"/>
  <c r="K1217" i="11"/>
  <c r="K1218" i="11"/>
  <c r="K1219" i="11"/>
  <c r="K1220" i="11"/>
  <c r="K1221" i="11"/>
  <c r="K1222" i="11"/>
  <c r="K1223" i="11"/>
  <c r="K1224" i="11"/>
  <c r="K1225" i="11"/>
  <c r="K1226" i="11"/>
  <c r="K1227" i="11"/>
  <c r="K1228" i="11"/>
  <c r="K1229" i="11"/>
  <c r="K1230" i="11"/>
  <c r="K1231" i="11"/>
  <c r="K1232" i="11"/>
  <c r="K1233" i="11"/>
  <c r="K1234" i="11"/>
  <c r="K1235" i="11"/>
  <c r="K1236" i="11"/>
  <c r="K1237" i="11"/>
  <c r="K1238" i="11"/>
  <c r="K1239" i="11"/>
  <c r="K1240" i="11"/>
  <c r="K1241" i="11"/>
  <c r="K1242" i="11"/>
  <c r="K1243" i="11"/>
  <c r="K1244" i="11"/>
  <c r="K1245" i="11"/>
  <c r="K1246" i="11"/>
  <c r="K1247" i="11"/>
  <c r="K1248" i="11"/>
  <c r="K1249" i="11"/>
  <c r="K1250" i="11"/>
  <c r="K1251" i="11"/>
  <c r="K1252" i="11"/>
  <c r="K1253" i="11"/>
  <c r="K1254" i="11"/>
  <c r="K1255" i="11"/>
  <c r="K1256" i="11"/>
  <c r="K1257" i="11"/>
  <c r="K1258" i="11"/>
  <c r="K1259" i="11"/>
  <c r="K1260" i="11"/>
  <c r="K1261" i="11"/>
  <c r="K1262" i="11"/>
  <c r="K1263" i="11"/>
  <c r="K1264" i="11"/>
  <c r="K1265" i="11"/>
  <c r="K1266" i="11"/>
  <c r="K1267" i="11"/>
  <c r="K1268" i="11"/>
  <c r="K1269" i="11"/>
  <c r="K1270" i="11"/>
  <c r="K1271" i="11"/>
  <c r="K1272" i="11"/>
  <c r="K1273" i="11"/>
  <c r="K1274" i="11"/>
  <c r="K1275" i="11"/>
  <c r="K1276" i="11"/>
  <c r="K1277" i="11"/>
  <c r="K1278" i="11"/>
  <c r="K1279" i="11"/>
  <c r="K1280" i="11"/>
  <c r="K1281" i="11"/>
  <c r="K1282" i="11"/>
  <c r="K1283" i="11"/>
  <c r="K1284" i="11"/>
  <c r="K1285" i="11"/>
  <c r="K1286" i="11"/>
  <c r="K1287" i="11"/>
  <c r="K1288" i="11"/>
  <c r="K1289" i="11"/>
  <c r="K1290" i="11"/>
  <c r="K1291" i="11"/>
  <c r="K1292" i="11"/>
  <c r="K1293" i="11"/>
  <c r="K1294" i="11"/>
  <c r="K1295" i="11"/>
  <c r="K1296" i="11"/>
  <c r="K1297" i="11"/>
  <c r="K1298" i="11"/>
  <c r="K1299" i="11"/>
  <c r="K1300" i="11"/>
  <c r="K1301" i="11"/>
  <c r="K1302" i="11"/>
  <c r="K1303" i="11"/>
  <c r="K1304" i="11"/>
  <c r="K1305" i="11"/>
  <c r="K1306" i="11"/>
  <c r="K1307" i="11"/>
  <c r="K1308" i="11"/>
  <c r="K1309" i="11"/>
  <c r="K1310" i="11"/>
  <c r="K1311" i="11"/>
  <c r="K1312" i="11"/>
  <c r="K1313" i="11"/>
  <c r="K1314" i="11"/>
  <c r="K1315" i="11"/>
  <c r="K1316" i="11"/>
  <c r="K1317" i="11"/>
  <c r="K1318" i="11"/>
  <c r="K1319" i="11"/>
  <c r="K1320" i="11"/>
  <c r="K1321" i="11"/>
  <c r="K1322" i="11"/>
  <c r="K1323" i="11"/>
  <c r="K1324" i="11"/>
  <c r="K1325" i="11"/>
  <c r="K1326" i="11"/>
  <c r="K1327" i="11"/>
  <c r="K1328" i="11"/>
  <c r="K1329" i="11"/>
  <c r="K1330" i="11"/>
  <c r="K1331" i="11"/>
  <c r="K1332" i="11"/>
  <c r="K1333" i="11"/>
  <c r="K1334" i="11"/>
  <c r="K1335" i="11"/>
  <c r="K1336" i="11"/>
  <c r="K1337" i="11"/>
  <c r="K1338" i="11"/>
  <c r="K1339" i="11"/>
  <c r="K1340" i="11"/>
  <c r="K1341" i="11"/>
  <c r="K1342" i="11"/>
  <c r="K1343" i="11"/>
  <c r="K1344" i="11"/>
  <c r="K1345" i="11"/>
  <c r="K1346" i="11"/>
  <c r="K1347" i="11"/>
  <c r="K1348" i="11"/>
  <c r="K1349" i="11"/>
  <c r="K1350" i="11"/>
  <c r="K1351" i="11"/>
  <c r="K1352" i="11"/>
  <c r="K1353" i="11"/>
  <c r="K1354" i="11"/>
  <c r="K1355" i="11"/>
  <c r="K1356" i="11"/>
  <c r="K1357" i="11"/>
  <c r="K1358" i="11"/>
  <c r="K1359" i="11"/>
  <c r="K1360" i="11"/>
  <c r="K1361" i="11"/>
  <c r="K1362" i="11"/>
  <c r="K1363" i="11"/>
  <c r="K1364" i="11"/>
  <c r="K1365" i="11"/>
  <c r="K1366" i="11"/>
  <c r="K1367" i="11"/>
  <c r="K1368" i="11"/>
  <c r="K1369" i="11"/>
  <c r="K1370" i="11"/>
  <c r="K1371" i="11"/>
  <c r="K1372" i="11"/>
  <c r="K1373" i="11"/>
  <c r="K1374" i="11"/>
  <c r="K1375" i="11"/>
  <c r="K1376" i="11"/>
  <c r="K1377" i="11"/>
  <c r="K1378" i="11"/>
  <c r="K1379" i="11"/>
  <c r="K1380" i="11"/>
  <c r="K1381" i="11"/>
  <c r="K1382" i="11"/>
  <c r="K1383" i="11"/>
  <c r="K1384" i="11"/>
  <c r="K1385" i="11"/>
  <c r="K1386" i="11"/>
  <c r="K1387" i="11"/>
  <c r="K1388" i="11"/>
  <c r="K1389" i="11"/>
  <c r="K1390" i="11"/>
  <c r="K1391" i="11"/>
  <c r="K1392" i="11"/>
  <c r="K1393" i="11"/>
  <c r="K1394" i="11"/>
  <c r="K1395" i="11"/>
  <c r="K1396" i="11"/>
  <c r="K1397" i="11"/>
  <c r="K1398" i="11"/>
  <c r="K1399" i="11"/>
  <c r="K1400" i="11"/>
  <c r="K1401" i="11"/>
  <c r="K1402" i="11"/>
  <c r="K1403" i="11"/>
  <c r="K1404" i="11"/>
  <c r="K1405" i="11"/>
  <c r="K1406" i="11"/>
  <c r="K1407" i="11"/>
  <c r="K1408" i="11"/>
  <c r="K1409" i="11"/>
  <c r="K1410" i="11"/>
  <c r="K1411" i="11"/>
  <c r="K1412" i="11"/>
  <c r="K1413" i="11"/>
  <c r="K1414" i="11"/>
  <c r="K1415" i="11"/>
  <c r="K1416" i="11"/>
  <c r="K1417" i="11"/>
  <c r="K1418" i="11"/>
  <c r="K1419" i="11"/>
  <c r="K1420" i="11"/>
  <c r="K1421" i="11"/>
  <c r="K1422" i="11"/>
  <c r="K1423" i="11"/>
  <c r="K1424" i="11"/>
  <c r="K1425" i="11"/>
  <c r="K1426" i="11"/>
  <c r="K1427" i="11"/>
  <c r="K1428" i="11"/>
  <c r="K1429" i="11"/>
  <c r="K1430" i="11"/>
  <c r="K1431" i="11"/>
  <c r="K1432" i="11"/>
  <c r="K1433" i="11"/>
  <c r="K1434" i="11"/>
  <c r="K1435" i="11"/>
  <c r="K1436" i="11"/>
  <c r="K1437" i="11"/>
  <c r="K1438" i="11"/>
  <c r="K1439" i="11"/>
  <c r="K1440" i="11"/>
  <c r="K1441" i="11"/>
  <c r="K1442" i="11"/>
  <c r="K1443" i="11"/>
  <c r="K1444" i="11"/>
  <c r="K1445" i="11"/>
  <c r="K1446" i="11"/>
  <c r="K1447" i="11"/>
  <c r="K1448" i="11"/>
  <c r="K1449" i="11"/>
  <c r="K1450" i="11"/>
  <c r="K1451" i="11"/>
  <c r="K1452" i="11"/>
  <c r="K1453" i="11"/>
  <c r="K1454" i="11"/>
  <c r="K1455" i="11"/>
  <c r="K1456" i="11"/>
  <c r="K1457" i="11"/>
  <c r="K1458" i="11"/>
  <c r="K1459" i="11"/>
  <c r="K1460" i="11"/>
  <c r="K1461" i="11"/>
  <c r="K1462" i="11"/>
  <c r="K1463" i="11"/>
  <c r="K1464" i="11"/>
  <c r="K1465" i="11"/>
  <c r="K1466" i="11"/>
  <c r="K1467" i="11"/>
  <c r="K1468" i="11"/>
  <c r="K1469" i="11"/>
  <c r="K1470" i="11"/>
  <c r="K1471" i="11"/>
  <c r="K1472" i="11"/>
  <c r="K1473" i="11"/>
  <c r="K1474" i="11"/>
  <c r="K1475" i="11"/>
  <c r="K1476" i="11"/>
  <c r="K1477" i="11"/>
  <c r="K1478" i="11"/>
  <c r="K1479" i="11"/>
  <c r="K1480" i="11"/>
  <c r="K1481" i="11"/>
  <c r="K1482" i="11"/>
  <c r="K1483" i="11"/>
  <c r="K1484" i="11"/>
  <c r="K1485" i="11"/>
  <c r="K1486" i="11"/>
  <c r="K1487" i="11"/>
  <c r="K1488" i="11"/>
  <c r="K1489" i="11"/>
  <c r="K1490" i="11"/>
  <c r="K1491" i="11"/>
  <c r="K1492" i="11"/>
  <c r="K1493" i="11"/>
  <c r="K1494" i="11"/>
  <c r="K1495" i="11"/>
  <c r="K1496" i="11"/>
  <c r="K1497" i="11"/>
  <c r="K1498" i="11"/>
  <c r="K1499" i="11"/>
  <c r="K1500" i="11"/>
  <c r="K1501" i="11"/>
  <c r="K1502" i="11"/>
  <c r="K1503" i="11"/>
  <c r="K1504" i="11"/>
  <c r="K1505" i="11"/>
  <c r="K1506" i="11"/>
  <c r="K1507" i="11"/>
  <c r="K1508" i="11"/>
  <c r="K1509" i="11"/>
  <c r="K1510" i="11"/>
  <c r="K1511" i="11"/>
  <c r="K1512" i="11"/>
  <c r="K1513" i="11"/>
  <c r="K1514" i="11"/>
  <c r="K1515" i="11"/>
  <c r="K1516" i="11"/>
  <c r="K1517" i="11"/>
  <c r="K1518" i="11"/>
  <c r="K1519" i="11"/>
  <c r="K1520" i="11"/>
  <c r="K1521" i="11"/>
  <c r="K1522" i="11"/>
  <c r="K1523" i="11"/>
  <c r="K1524" i="11"/>
  <c r="K1525" i="11"/>
  <c r="K1526" i="11"/>
  <c r="K1527" i="11"/>
  <c r="K1528" i="11"/>
  <c r="K1529" i="11"/>
  <c r="K1530" i="11"/>
  <c r="K1531" i="11"/>
  <c r="K1532" i="11"/>
  <c r="K1533" i="11"/>
  <c r="K1534" i="11"/>
  <c r="K1535" i="11"/>
  <c r="K1536" i="11"/>
  <c r="K1537" i="11"/>
  <c r="K1538" i="11"/>
  <c r="K1539" i="11"/>
  <c r="K1540" i="11"/>
  <c r="K1541" i="11"/>
  <c r="K1542" i="11"/>
  <c r="K1543" i="11"/>
  <c r="K1544" i="11"/>
  <c r="K1545" i="11"/>
  <c r="K1546" i="11"/>
  <c r="K1547" i="11"/>
  <c r="K1548" i="11"/>
  <c r="K1549" i="11"/>
  <c r="K1550" i="11"/>
  <c r="K1551" i="11"/>
  <c r="K1552" i="11"/>
  <c r="K1553" i="11"/>
  <c r="K1554" i="11"/>
  <c r="K1555" i="11"/>
  <c r="K1556" i="11"/>
  <c r="K1557" i="11"/>
  <c r="K1558" i="11"/>
  <c r="K1559" i="11"/>
  <c r="K1560" i="11"/>
  <c r="K1561" i="11"/>
  <c r="K1562" i="11"/>
  <c r="K1563" i="11"/>
  <c r="K1564" i="11"/>
  <c r="K1565" i="11"/>
  <c r="K1566" i="11"/>
  <c r="K1567" i="11"/>
  <c r="K1568" i="11"/>
  <c r="K1569" i="11"/>
  <c r="K1570" i="11"/>
  <c r="K1571" i="11"/>
  <c r="K1572" i="11"/>
  <c r="K1573" i="11"/>
  <c r="K1574" i="11"/>
  <c r="K1575" i="11"/>
  <c r="K1576" i="11"/>
  <c r="K1577" i="11"/>
  <c r="K1578" i="11"/>
  <c r="K1579" i="11"/>
  <c r="K1580" i="11"/>
  <c r="K1581" i="11"/>
  <c r="K1582" i="11"/>
  <c r="K1583" i="11"/>
  <c r="K1584" i="11"/>
  <c r="K1585" i="11"/>
  <c r="K1586" i="11"/>
  <c r="K1587" i="11"/>
  <c r="K1588" i="11"/>
  <c r="K1589" i="11"/>
  <c r="K1590" i="11"/>
  <c r="K1591" i="11"/>
  <c r="K1592" i="11"/>
  <c r="K1593" i="11"/>
  <c r="K1594" i="11"/>
  <c r="K1595" i="11"/>
  <c r="K1596" i="11"/>
  <c r="K1597" i="11"/>
  <c r="K1598" i="11"/>
  <c r="K1599" i="11"/>
  <c r="K1600" i="11"/>
  <c r="K1601" i="11"/>
  <c r="K1602" i="11"/>
  <c r="K1603" i="11"/>
  <c r="K1604" i="11"/>
  <c r="K1605" i="11"/>
  <c r="K1606" i="11"/>
  <c r="K1607" i="11"/>
  <c r="K1608" i="11"/>
  <c r="K1609" i="11"/>
  <c r="K1610" i="11"/>
  <c r="K1611" i="11"/>
  <c r="K1612" i="11"/>
  <c r="K1613" i="11"/>
  <c r="K1614" i="11"/>
  <c r="K1615" i="11"/>
  <c r="K1616" i="11"/>
  <c r="K1617" i="11"/>
  <c r="K1618" i="11"/>
  <c r="K1619" i="11"/>
  <c r="K1620" i="11"/>
  <c r="K1621" i="11"/>
  <c r="K1622" i="11"/>
  <c r="K1623" i="11"/>
  <c r="K1624" i="11"/>
  <c r="K1625" i="11"/>
  <c r="K1626" i="11"/>
  <c r="K1627" i="11"/>
  <c r="K1628" i="11"/>
  <c r="K1629" i="11"/>
  <c r="K1630" i="11"/>
  <c r="K1631" i="11"/>
  <c r="K1632" i="11"/>
  <c r="K1633" i="11"/>
  <c r="K1634" i="11"/>
  <c r="K1635" i="11"/>
  <c r="K1636" i="11"/>
  <c r="K1637" i="11"/>
  <c r="K1638" i="11"/>
  <c r="K1639" i="11"/>
  <c r="K1640" i="11"/>
  <c r="K1641" i="11"/>
  <c r="K1642" i="11"/>
  <c r="K1643" i="11"/>
  <c r="K1644" i="11"/>
  <c r="K1645" i="11"/>
  <c r="K1646" i="11"/>
  <c r="K1647" i="11"/>
  <c r="K1648" i="11"/>
  <c r="K1649" i="11"/>
  <c r="K1650" i="11"/>
  <c r="K1651" i="11"/>
  <c r="K1652" i="11"/>
  <c r="K1653" i="11"/>
  <c r="K1654" i="11"/>
  <c r="K1655" i="11"/>
  <c r="K1656" i="11"/>
  <c r="K1657" i="11"/>
  <c r="K1658" i="11"/>
  <c r="K1659" i="11"/>
  <c r="K1660" i="11"/>
  <c r="K1661" i="11"/>
  <c r="K1662" i="11"/>
  <c r="K1663" i="11"/>
  <c r="K1664" i="11"/>
  <c r="K1665" i="11"/>
  <c r="K1666" i="11"/>
  <c r="K1667" i="11"/>
  <c r="K1668" i="11"/>
  <c r="K1669" i="11"/>
  <c r="K1670" i="11"/>
  <c r="K1671" i="11"/>
  <c r="K1672" i="11"/>
  <c r="K1673" i="11"/>
  <c r="K1674" i="11"/>
  <c r="K1675" i="11"/>
  <c r="K1676" i="11"/>
  <c r="K1677" i="11"/>
  <c r="K1678" i="11"/>
  <c r="K1679" i="11"/>
  <c r="K1680" i="11"/>
  <c r="K1681" i="11"/>
  <c r="K1682" i="11"/>
  <c r="K1683" i="11"/>
  <c r="K1684" i="11"/>
  <c r="K1685" i="11"/>
  <c r="K1686" i="11"/>
  <c r="K1687" i="11"/>
  <c r="K1688" i="11"/>
  <c r="K1689" i="11"/>
  <c r="K1690" i="11"/>
  <c r="K1691" i="11"/>
  <c r="K1692" i="11"/>
  <c r="K1693" i="11"/>
  <c r="K1694" i="11"/>
  <c r="K1695" i="11"/>
  <c r="K1696" i="11"/>
  <c r="K1697" i="11"/>
  <c r="K1698" i="11"/>
  <c r="K1699" i="11"/>
  <c r="K1700" i="11"/>
  <c r="K1701" i="11"/>
  <c r="K1702" i="11"/>
  <c r="K1703" i="11"/>
  <c r="K1704" i="11"/>
  <c r="K1705" i="11"/>
  <c r="K1706" i="11"/>
  <c r="K1707" i="11"/>
  <c r="K1708" i="11"/>
  <c r="K1709" i="11"/>
  <c r="K1710" i="11"/>
  <c r="K1711" i="11"/>
  <c r="K1712" i="11"/>
  <c r="K1713" i="11"/>
  <c r="K1714" i="11"/>
  <c r="K1715" i="11"/>
  <c r="K1716" i="11"/>
  <c r="K1717" i="11"/>
  <c r="K1718" i="11"/>
  <c r="K1719" i="11"/>
  <c r="K1720" i="11"/>
  <c r="K1721" i="11"/>
  <c r="K1722" i="11"/>
  <c r="K1723" i="11"/>
  <c r="K1724" i="11"/>
  <c r="K1725" i="11"/>
  <c r="K1726" i="11"/>
  <c r="K1727" i="11"/>
  <c r="K1728" i="11"/>
  <c r="K1729" i="11"/>
  <c r="K1730" i="11"/>
  <c r="K1731" i="11"/>
  <c r="K1732" i="11"/>
  <c r="K1733" i="11"/>
  <c r="K1734" i="11"/>
  <c r="K1735" i="11"/>
  <c r="K1736" i="11"/>
  <c r="K1737" i="11"/>
  <c r="K1738" i="11"/>
  <c r="K1739" i="11"/>
  <c r="K1740" i="11"/>
  <c r="K1741" i="11"/>
  <c r="K1742" i="11"/>
  <c r="K1743" i="11"/>
  <c r="K1744" i="11"/>
  <c r="K1745" i="11"/>
  <c r="K1746" i="11"/>
  <c r="K1747" i="11"/>
  <c r="K1748" i="11"/>
  <c r="K1749" i="11"/>
  <c r="K1750" i="11"/>
  <c r="K1751" i="11"/>
  <c r="K1752" i="11"/>
  <c r="K1753" i="11"/>
  <c r="K1754" i="11"/>
  <c r="K1755" i="11"/>
  <c r="K1756" i="11"/>
  <c r="K1757" i="11"/>
  <c r="K1758" i="11"/>
  <c r="K1759" i="11"/>
  <c r="K1760" i="11"/>
  <c r="K1761" i="11"/>
  <c r="K1762" i="11"/>
  <c r="K1763" i="11"/>
  <c r="K1764" i="11"/>
  <c r="K1765" i="11"/>
  <c r="K1766" i="11"/>
  <c r="K1767" i="11"/>
  <c r="K1768" i="11"/>
  <c r="K1769" i="11"/>
  <c r="K1770" i="11"/>
  <c r="K1771" i="11"/>
  <c r="K1772" i="11"/>
  <c r="K1773" i="11"/>
  <c r="K1774" i="11"/>
  <c r="K1775" i="11"/>
  <c r="K1776" i="11"/>
  <c r="K1777" i="11"/>
  <c r="K1778" i="11"/>
  <c r="K1779" i="11"/>
  <c r="K1780" i="11"/>
  <c r="K1781" i="11"/>
  <c r="K1782" i="11"/>
  <c r="K1783" i="11"/>
  <c r="K1784" i="11"/>
  <c r="K1785" i="11"/>
  <c r="K1786" i="11"/>
  <c r="K1787" i="11"/>
  <c r="K1788" i="11"/>
  <c r="K1789" i="11"/>
  <c r="K1790" i="11"/>
  <c r="K1791" i="11"/>
  <c r="K1792" i="11"/>
  <c r="K1793" i="11"/>
  <c r="K1794" i="11"/>
  <c r="K1795" i="11"/>
  <c r="K1796" i="11"/>
  <c r="K1797" i="11"/>
  <c r="K1798" i="11"/>
  <c r="K1799" i="11"/>
  <c r="K1800" i="11"/>
  <c r="K1801" i="11"/>
  <c r="K1802" i="11"/>
  <c r="K1803" i="11"/>
  <c r="K1804" i="11"/>
  <c r="K1805" i="11"/>
  <c r="K1806" i="11"/>
  <c r="K1807" i="11"/>
  <c r="K1808" i="11"/>
  <c r="K1809" i="11"/>
  <c r="K1810" i="11"/>
  <c r="K1811" i="11"/>
  <c r="K1812" i="11"/>
  <c r="K1813" i="11"/>
  <c r="K1814" i="11"/>
  <c r="K1815" i="11"/>
  <c r="K1816" i="11"/>
  <c r="K1817" i="11"/>
  <c r="K1818" i="11"/>
  <c r="K1819" i="11"/>
  <c r="K1820" i="11"/>
  <c r="K1821" i="11"/>
  <c r="K1822" i="11"/>
  <c r="K1823" i="11"/>
  <c r="K1824" i="11"/>
  <c r="K1825" i="11"/>
  <c r="K1826" i="11"/>
  <c r="K1827" i="11"/>
  <c r="K1828" i="11"/>
  <c r="K1829" i="11"/>
  <c r="K1830" i="11"/>
  <c r="K1831" i="11"/>
  <c r="K1832" i="11"/>
  <c r="K1833" i="11"/>
  <c r="K1834" i="11"/>
  <c r="K1835" i="11"/>
  <c r="K1836" i="11"/>
  <c r="K1837" i="11"/>
  <c r="K1838" i="11"/>
  <c r="K1839" i="11"/>
  <c r="K1840" i="11"/>
  <c r="K1841" i="11"/>
  <c r="K1842" i="11"/>
  <c r="K1843" i="11"/>
  <c r="K1844" i="11"/>
  <c r="K1845" i="11"/>
  <c r="K1846" i="11"/>
  <c r="K1847" i="11"/>
  <c r="K1848" i="11"/>
  <c r="K1849" i="11"/>
  <c r="K1850" i="11"/>
  <c r="K1851" i="11"/>
  <c r="K1852" i="11"/>
  <c r="K1853" i="11"/>
  <c r="K1854" i="11"/>
  <c r="K1855" i="11"/>
  <c r="K1856" i="11"/>
  <c r="K1857" i="11"/>
  <c r="K1858" i="11"/>
  <c r="K1859" i="11"/>
  <c r="K1860" i="11"/>
  <c r="K1861" i="11"/>
  <c r="K1862" i="11"/>
  <c r="K1863" i="11"/>
  <c r="K1864" i="11"/>
  <c r="K1865" i="11"/>
  <c r="K1866" i="11"/>
  <c r="K1867" i="11"/>
  <c r="K1868" i="11"/>
  <c r="K1869" i="11"/>
  <c r="K1870" i="11"/>
  <c r="K1871" i="11"/>
  <c r="K1872" i="11"/>
  <c r="K1873" i="11"/>
  <c r="K1874" i="11"/>
  <c r="K1875" i="11"/>
  <c r="K1876" i="11"/>
  <c r="K1877" i="11"/>
  <c r="K1878" i="11"/>
  <c r="K1879" i="11"/>
  <c r="K1880" i="11"/>
  <c r="K1881" i="11"/>
  <c r="K1882" i="11"/>
  <c r="K1883" i="11"/>
  <c r="K1884" i="11"/>
  <c r="K1885" i="11"/>
  <c r="K1886" i="11"/>
  <c r="K1887" i="11"/>
  <c r="K1888" i="11"/>
  <c r="K1889" i="11"/>
  <c r="K1890" i="11"/>
  <c r="K1891" i="11"/>
  <c r="K1892" i="11"/>
  <c r="K1893" i="11"/>
  <c r="K1894" i="11"/>
  <c r="K1895" i="11"/>
  <c r="K1896" i="11"/>
  <c r="K1897" i="11"/>
  <c r="K1898" i="11"/>
  <c r="K1899" i="11"/>
  <c r="K1900" i="11"/>
  <c r="K1901" i="11"/>
  <c r="K1902" i="11"/>
  <c r="K1903" i="11"/>
  <c r="K1904" i="11"/>
  <c r="K1905" i="11"/>
  <c r="K1906" i="11"/>
  <c r="K1907" i="11"/>
  <c r="K1908" i="11"/>
  <c r="K1909" i="11"/>
  <c r="K1910" i="11"/>
  <c r="K1911" i="11"/>
  <c r="K1912" i="11"/>
  <c r="K1913" i="11"/>
  <c r="K1914" i="11"/>
  <c r="K1915" i="11"/>
  <c r="K1916" i="11"/>
  <c r="K1917" i="11"/>
  <c r="K1918" i="11"/>
  <c r="K1919" i="11"/>
  <c r="K1920" i="11"/>
  <c r="K1921" i="11"/>
  <c r="K1922" i="11"/>
  <c r="K1923" i="11"/>
  <c r="K1924" i="11"/>
  <c r="K1925" i="11"/>
  <c r="K1926" i="11"/>
  <c r="K1927" i="11"/>
  <c r="K1928" i="11"/>
  <c r="K1929" i="11"/>
  <c r="K1930" i="11"/>
  <c r="K1931" i="11"/>
  <c r="K1932" i="11"/>
  <c r="K1933" i="11"/>
  <c r="K1934" i="11"/>
  <c r="K1935" i="11"/>
  <c r="K1936" i="11"/>
  <c r="K1937" i="11"/>
  <c r="K1938" i="11"/>
  <c r="K1939" i="11"/>
  <c r="K1940" i="11"/>
  <c r="K1941" i="11"/>
  <c r="K1942" i="11"/>
  <c r="K1943" i="11"/>
  <c r="K1944" i="11"/>
  <c r="K1945" i="11"/>
  <c r="K1946" i="11"/>
  <c r="K1947" i="11"/>
  <c r="K1948" i="11"/>
  <c r="K1949" i="11"/>
  <c r="K1950" i="11"/>
  <c r="K1951" i="11"/>
  <c r="K1952" i="11"/>
  <c r="K1953" i="11"/>
  <c r="K1954" i="11"/>
  <c r="K1955" i="11"/>
  <c r="K1956" i="11"/>
  <c r="K1957" i="11"/>
  <c r="K1958" i="11"/>
  <c r="K1959" i="11"/>
  <c r="K1960" i="11"/>
  <c r="K1961" i="11"/>
  <c r="K1962" i="11"/>
  <c r="K1963" i="11"/>
  <c r="K1964" i="11"/>
  <c r="K1965" i="11"/>
  <c r="K1966" i="11"/>
  <c r="K1967" i="11"/>
  <c r="K1968" i="11"/>
  <c r="K1969" i="11"/>
  <c r="K1970" i="11"/>
  <c r="K1971" i="11"/>
  <c r="K1972" i="11"/>
  <c r="K1973" i="11"/>
  <c r="K1974" i="11"/>
  <c r="K1975" i="11"/>
  <c r="K1976" i="11"/>
  <c r="K1977" i="11"/>
  <c r="K1978" i="11"/>
  <c r="K1979" i="11"/>
  <c r="K1980" i="11"/>
  <c r="K1981" i="11"/>
  <c r="K1982" i="11"/>
  <c r="K1983" i="11"/>
  <c r="K1984" i="11"/>
  <c r="K1985" i="11"/>
  <c r="K1986" i="11"/>
  <c r="K1987" i="11"/>
  <c r="K1988" i="11"/>
  <c r="K1989" i="11"/>
  <c r="K1990" i="11"/>
  <c r="K1991" i="11"/>
  <c r="K1992" i="11"/>
  <c r="K1993" i="11"/>
  <c r="K1994" i="11"/>
  <c r="K1995" i="11"/>
  <c r="K1996" i="11"/>
  <c r="K1997" i="11"/>
  <c r="K1998" i="11"/>
  <c r="K1999" i="11"/>
  <c r="K2000" i="11"/>
  <c r="K2001" i="11"/>
  <c r="K2002" i="11"/>
  <c r="K2003" i="11"/>
  <c r="K2004" i="11"/>
  <c r="K5" i="11"/>
  <c r="F8" i="8"/>
  <c r="F9" i="8"/>
  <c r="F10" i="8"/>
  <c r="F11" i="8"/>
  <c r="F7" i="8"/>
  <c r="D12" i="8"/>
  <c r="U12" i="8" s="1"/>
  <c r="D11" i="8"/>
  <c r="T11" i="8" s="1"/>
  <c r="D10" i="8"/>
  <c r="T10" i="8" s="1"/>
  <c r="D9" i="8"/>
  <c r="E9" i="8" s="1"/>
  <c r="H13" i="12" s="1"/>
  <c r="D8" i="8"/>
  <c r="T8" i="8" s="1"/>
  <c r="D7" i="8"/>
  <c r="E7" i="8" s="1"/>
  <c r="D13" i="12" s="1"/>
  <c r="F15" i="21"/>
  <c r="F16" i="21"/>
  <c r="F17" i="21"/>
  <c r="F18" i="2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F14" i="21"/>
  <c r="F13" i="21"/>
  <c r="Q5" i="10"/>
  <c r="D64" i="17"/>
  <c r="D38" i="17"/>
  <c r="D17" i="17"/>
  <c r="E8" i="17"/>
  <c r="E6" i="17"/>
  <c r="D11" i="12" l="1"/>
  <c r="H11" i="12"/>
  <c r="L11" i="12"/>
  <c r="V7" i="8"/>
  <c r="V9" i="8"/>
  <c r="V11" i="8"/>
  <c r="U7" i="8"/>
  <c r="U9" i="8"/>
  <c r="U11" i="8"/>
  <c r="T7" i="8"/>
  <c r="T12" i="8"/>
  <c r="T9" i="8"/>
  <c r="E12" i="8"/>
  <c r="N13" i="12" s="1"/>
  <c r="E10" i="8"/>
  <c r="J13" i="12" s="1"/>
  <c r="E8" i="8"/>
  <c r="F13" i="12" s="1"/>
  <c r="E11" i="8"/>
  <c r="L13" i="12" s="1"/>
  <c r="F11" i="12"/>
  <c r="J11" i="12"/>
  <c r="N11" i="12"/>
  <c r="V8" i="8"/>
  <c r="V10" i="8"/>
  <c r="V12" i="8"/>
  <c r="U8" i="8"/>
  <c r="U10" i="8"/>
  <c r="J12" i="16"/>
  <c r="J10" i="16"/>
  <c r="I11" i="16"/>
  <c r="J8" i="16"/>
  <c r="J11" i="16"/>
  <c r="J9" i="16"/>
  <c r="I12" i="16"/>
  <c r="I10" i="16"/>
  <c r="I8" i="16"/>
  <c r="I9" i="16"/>
  <c r="H11" i="16"/>
  <c r="H12" i="16"/>
  <c r="H10" i="16"/>
  <c r="H8" i="16"/>
  <c r="H9" i="16"/>
  <c r="G11" i="16"/>
  <c r="G12" i="16"/>
  <c r="G10" i="16"/>
  <c r="F11" i="16"/>
  <c r="G8" i="16"/>
  <c r="G9" i="16"/>
  <c r="F12" i="16"/>
  <c r="F8" i="16"/>
  <c r="H5" i="10"/>
  <c r="O5" i="10" s="1"/>
  <c r="C8" i="8"/>
  <c r="C9" i="8"/>
  <c r="C10" i="8"/>
  <c r="C11" i="8"/>
  <c r="C12" i="8"/>
  <c r="C7" i="8"/>
  <c r="R9" i="8"/>
  <c r="R8" i="8"/>
  <c r="R7" i="8"/>
  <c r="C5" i="7"/>
  <c r="C5" i="6"/>
  <c r="C5" i="5"/>
  <c r="C5" i="4"/>
  <c r="C5" i="1"/>
  <c r="C5" i="3"/>
  <c r="N10" i="12" l="1"/>
  <c r="F12" i="8"/>
  <c r="C9" i="16"/>
  <c r="C10" i="16"/>
  <c r="M10" i="16" s="1"/>
  <c r="C11" i="16"/>
  <c r="C12" i="16"/>
  <c r="C13" i="16"/>
  <c r="C8" i="16"/>
  <c r="D13" i="16" l="1"/>
  <c r="D6" i="16" s="1"/>
  <c r="J13" i="16"/>
  <c r="I13" i="16"/>
  <c r="H13" i="16"/>
  <c r="G13" i="16"/>
  <c r="F13" i="16"/>
  <c r="L10" i="16"/>
  <c r="N10" i="16" s="1"/>
  <c r="L9" i="16"/>
  <c r="M13" i="16"/>
  <c r="M6" i="16" s="1"/>
  <c r="L11" i="16"/>
  <c r="M11" i="16"/>
  <c r="L12" i="16"/>
  <c r="M12" i="16"/>
  <c r="M9" i="16"/>
  <c r="L13" i="16"/>
  <c r="L6" i="16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N6" i="16" l="1"/>
  <c r="K8" i="16"/>
  <c r="K9" i="16"/>
  <c r="K10" i="16"/>
  <c r="K12" i="16"/>
  <c r="K13" i="16"/>
  <c r="N13" i="16"/>
  <c r="N12" i="16"/>
  <c r="N11" i="16"/>
  <c r="N9" i="16"/>
  <c r="G6" i="16" l="1"/>
  <c r="H6" i="16"/>
  <c r="J6" i="16"/>
  <c r="I6" i="16"/>
  <c r="F6" i="16"/>
  <c r="M2004" i="11"/>
  <c r="M2003" i="11"/>
  <c r="M2002" i="11"/>
  <c r="M2001" i="11"/>
  <c r="M2000" i="11"/>
  <c r="M1999" i="11"/>
  <c r="O6" i="10"/>
  <c r="O7" i="10"/>
  <c r="O8" i="10"/>
  <c r="O9" i="10"/>
  <c r="O10" i="10"/>
  <c r="O11" i="10"/>
  <c r="O12" i="10"/>
  <c r="O13" i="10"/>
  <c r="O14" i="10"/>
  <c r="O15" i="10"/>
  <c r="O16" i="10"/>
  <c r="O17" i="10"/>
  <c r="O18" i="10"/>
  <c r="P18" i="10" s="1"/>
  <c r="B18" i="10" s="1"/>
  <c r="O19" i="10"/>
  <c r="P19" i="10" s="1"/>
  <c r="B19" i="10" s="1"/>
  <c r="O20" i="10"/>
  <c r="P20" i="10" s="1"/>
  <c r="B20" i="10" s="1"/>
  <c r="O21" i="10"/>
  <c r="P21" i="10" s="1"/>
  <c r="B21" i="10" s="1"/>
  <c r="O22" i="10"/>
  <c r="P22" i="10" s="1"/>
  <c r="B22" i="10" s="1"/>
  <c r="O23" i="10"/>
  <c r="P23" i="10" s="1"/>
  <c r="B23" i="10" s="1"/>
  <c r="O24" i="10"/>
  <c r="P24" i="10" s="1"/>
  <c r="B24" i="10" s="1"/>
  <c r="O25" i="10"/>
  <c r="P25" i="10" s="1"/>
  <c r="B25" i="10" s="1"/>
  <c r="O26" i="10"/>
  <c r="P26" i="10" s="1"/>
  <c r="B26" i="10" s="1"/>
  <c r="O27" i="10"/>
  <c r="P27" i="10" s="1"/>
  <c r="B27" i="10" s="1"/>
  <c r="O28" i="10"/>
  <c r="P28" i="10" s="1"/>
  <c r="B28" i="10" s="1"/>
  <c r="O29" i="10"/>
  <c r="P29" i="10" s="1"/>
  <c r="B29" i="10" s="1"/>
  <c r="O30" i="10"/>
  <c r="P30" i="10" s="1"/>
  <c r="B30" i="10" s="1"/>
  <c r="O31" i="10"/>
  <c r="P31" i="10" s="1"/>
  <c r="B31" i="10" s="1"/>
  <c r="O32" i="10"/>
  <c r="P32" i="10" s="1"/>
  <c r="B32" i="10" s="1"/>
  <c r="O33" i="10"/>
  <c r="P33" i="10" s="1"/>
  <c r="B33" i="10" s="1"/>
  <c r="O34" i="10"/>
  <c r="P34" i="10" s="1"/>
  <c r="B34" i="10" s="1"/>
  <c r="O35" i="10"/>
  <c r="P35" i="10" s="1"/>
  <c r="B35" i="10" s="1"/>
  <c r="O36" i="10"/>
  <c r="P36" i="10" s="1"/>
  <c r="B36" i="10" s="1"/>
  <c r="O37" i="10"/>
  <c r="P37" i="10" s="1"/>
  <c r="B37" i="10" s="1"/>
  <c r="O38" i="10"/>
  <c r="P38" i="10" s="1"/>
  <c r="B38" i="10" s="1"/>
  <c r="O39" i="10"/>
  <c r="P39" i="10" s="1"/>
  <c r="B39" i="10" s="1"/>
  <c r="O40" i="10"/>
  <c r="P40" i="10" s="1"/>
  <c r="B40" i="10" s="1"/>
  <c r="O41" i="10"/>
  <c r="P41" i="10" s="1"/>
  <c r="B41" i="10" s="1"/>
  <c r="O42" i="10"/>
  <c r="P42" i="10" s="1"/>
  <c r="B42" i="10" s="1"/>
  <c r="O43" i="10"/>
  <c r="P43" i="10" s="1"/>
  <c r="B43" i="10" s="1"/>
  <c r="O44" i="10"/>
  <c r="P44" i="10" s="1"/>
  <c r="B44" i="10" s="1"/>
  <c r="O45" i="10"/>
  <c r="P45" i="10" s="1"/>
  <c r="B45" i="10" s="1"/>
  <c r="O46" i="10"/>
  <c r="P46" i="10" s="1"/>
  <c r="B46" i="10" s="1"/>
  <c r="O47" i="10"/>
  <c r="P47" i="10" s="1"/>
  <c r="B47" i="10" s="1"/>
  <c r="O48" i="10"/>
  <c r="P48" i="10" s="1"/>
  <c r="B48" i="10" s="1"/>
  <c r="O49" i="10"/>
  <c r="P49" i="10" s="1"/>
  <c r="B49" i="10" s="1"/>
  <c r="O50" i="10"/>
  <c r="P50" i="10" s="1"/>
  <c r="B50" i="10" s="1"/>
  <c r="O51" i="10"/>
  <c r="P51" i="10" s="1"/>
  <c r="B51" i="10" s="1"/>
  <c r="O52" i="10"/>
  <c r="P52" i="10" s="1"/>
  <c r="B52" i="10" s="1"/>
  <c r="O53" i="10"/>
  <c r="P53" i="10" s="1"/>
  <c r="B53" i="10" s="1"/>
  <c r="O54" i="10"/>
  <c r="P54" i="10" s="1"/>
  <c r="B54" i="10" s="1"/>
  <c r="O55" i="10"/>
  <c r="P55" i="10" s="1"/>
  <c r="B55" i="10" s="1"/>
  <c r="O56" i="10"/>
  <c r="P56" i="10" s="1"/>
  <c r="B56" i="10" s="1"/>
  <c r="O57" i="10"/>
  <c r="P57" i="10" s="1"/>
  <c r="B57" i="10" s="1"/>
  <c r="O58" i="10"/>
  <c r="P58" i="10" s="1"/>
  <c r="B58" i="10" s="1"/>
  <c r="O59" i="10"/>
  <c r="P59" i="10" s="1"/>
  <c r="B59" i="10" s="1"/>
  <c r="O60" i="10"/>
  <c r="P60" i="10" s="1"/>
  <c r="B60" i="10" s="1"/>
  <c r="O61" i="10"/>
  <c r="P61" i="10" s="1"/>
  <c r="B61" i="10" s="1"/>
  <c r="O62" i="10"/>
  <c r="P62" i="10" s="1"/>
  <c r="B62" i="10" s="1"/>
  <c r="O63" i="10"/>
  <c r="P63" i="10" s="1"/>
  <c r="B63" i="10" s="1"/>
  <c r="O64" i="10"/>
  <c r="P64" i="10" s="1"/>
  <c r="B64" i="10" s="1"/>
  <c r="O65" i="10"/>
  <c r="P65" i="10" s="1"/>
  <c r="B65" i="10" s="1"/>
  <c r="O66" i="10"/>
  <c r="P66" i="10" s="1"/>
  <c r="B66" i="10" s="1"/>
  <c r="O67" i="10"/>
  <c r="P67" i="10" s="1"/>
  <c r="B67" i="10" s="1"/>
  <c r="O68" i="10"/>
  <c r="P68" i="10" s="1"/>
  <c r="B68" i="10" s="1"/>
  <c r="O69" i="10"/>
  <c r="P69" i="10" s="1"/>
  <c r="B69" i="10" s="1"/>
  <c r="O70" i="10"/>
  <c r="P70" i="10" s="1"/>
  <c r="B70" i="10" s="1"/>
  <c r="O71" i="10"/>
  <c r="P71" i="10" s="1"/>
  <c r="B71" i="10" s="1"/>
  <c r="O72" i="10"/>
  <c r="P72" i="10" s="1"/>
  <c r="B72" i="10" s="1"/>
  <c r="O73" i="10"/>
  <c r="P73" i="10" s="1"/>
  <c r="B73" i="10" s="1"/>
  <c r="O74" i="10"/>
  <c r="P74" i="10" s="1"/>
  <c r="B74" i="10" s="1"/>
  <c r="O75" i="10"/>
  <c r="P75" i="10" s="1"/>
  <c r="B75" i="10" s="1"/>
  <c r="O76" i="10"/>
  <c r="P76" i="10" s="1"/>
  <c r="B76" i="10" s="1"/>
  <c r="O77" i="10"/>
  <c r="P77" i="10" s="1"/>
  <c r="B77" i="10" s="1"/>
  <c r="O78" i="10"/>
  <c r="P78" i="10" s="1"/>
  <c r="B78" i="10" s="1"/>
  <c r="O79" i="10"/>
  <c r="P79" i="10" s="1"/>
  <c r="B79" i="10" s="1"/>
  <c r="O80" i="10"/>
  <c r="P80" i="10" s="1"/>
  <c r="B80" i="10" s="1"/>
  <c r="O81" i="10"/>
  <c r="P81" i="10" s="1"/>
  <c r="B81" i="10" s="1"/>
  <c r="O82" i="10"/>
  <c r="P82" i="10" s="1"/>
  <c r="B82" i="10" s="1"/>
  <c r="O83" i="10"/>
  <c r="P83" i="10" s="1"/>
  <c r="B83" i="10" s="1"/>
  <c r="O84" i="10"/>
  <c r="P84" i="10" s="1"/>
  <c r="B84" i="10" s="1"/>
  <c r="O85" i="10"/>
  <c r="P85" i="10" s="1"/>
  <c r="B85" i="10" s="1"/>
  <c r="O86" i="10"/>
  <c r="P86" i="10" s="1"/>
  <c r="B86" i="10" s="1"/>
  <c r="O87" i="10"/>
  <c r="P87" i="10" s="1"/>
  <c r="B87" i="10" s="1"/>
  <c r="O88" i="10"/>
  <c r="P88" i="10" s="1"/>
  <c r="B88" i="10" s="1"/>
  <c r="O89" i="10"/>
  <c r="P89" i="10" s="1"/>
  <c r="B89" i="10" s="1"/>
  <c r="O90" i="10"/>
  <c r="P90" i="10" s="1"/>
  <c r="B90" i="10" s="1"/>
  <c r="O91" i="10"/>
  <c r="P91" i="10" s="1"/>
  <c r="B91" i="10" s="1"/>
  <c r="O92" i="10"/>
  <c r="P92" i="10" s="1"/>
  <c r="B92" i="10" s="1"/>
  <c r="O93" i="10"/>
  <c r="P93" i="10" s="1"/>
  <c r="B93" i="10" s="1"/>
  <c r="O94" i="10"/>
  <c r="P94" i="10" s="1"/>
  <c r="B94" i="10" s="1"/>
  <c r="O95" i="10"/>
  <c r="P95" i="10" s="1"/>
  <c r="B95" i="10" s="1"/>
  <c r="O96" i="10"/>
  <c r="P96" i="10" s="1"/>
  <c r="B96" i="10" s="1"/>
  <c r="O97" i="10"/>
  <c r="P97" i="10" s="1"/>
  <c r="B97" i="10" s="1"/>
  <c r="O98" i="10"/>
  <c r="P98" i="10" s="1"/>
  <c r="B98" i="10" s="1"/>
  <c r="O99" i="10"/>
  <c r="P99" i="10" s="1"/>
  <c r="B99" i="10" s="1"/>
  <c r="O100" i="10"/>
  <c r="P100" i="10" s="1"/>
  <c r="B100" i="10" s="1"/>
  <c r="O101" i="10"/>
  <c r="P101" i="10" s="1"/>
  <c r="B101" i="10" s="1"/>
  <c r="O102" i="10"/>
  <c r="P102" i="10" s="1"/>
  <c r="B102" i="10" s="1"/>
  <c r="O103" i="10"/>
  <c r="P103" i="10" s="1"/>
  <c r="B103" i="10" s="1"/>
  <c r="O104" i="10"/>
  <c r="P104" i="10" s="1"/>
  <c r="B104" i="10" s="1"/>
  <c r="O105" i="10"/>
  <c r="P105" i="10" s="1"/>
  <c r="B105" i="10" s="1"/>
  <c r="O106" i="10"/>
  <c r="P106" i="10" s="1"/>
  <c r="B106" i="10" s="1"/>
  <c r="O107" i="10"/>
  <c r="P107" i="10" s="1"/>
  <c r="B107" i="10" s="1"/>
  <c r="O108" i="10"/>
  <c r="P108" i="10" s="1"/>
  <c r="B108" i="10" s="1"/>
  <c r="O109" i="10"/>
  <c r="P109" i="10" s="1"/>
  <c r="B109" i="10" s="1"/>
  <c r="O110" i="10"/>
  <c r="P110" i="10" s="1"/>
  <c r="B110" i="10" s="1"/>
  <c r="O111" i="10"/>
  <c r="P111" i="10" s="1"/>
  <c r="B111" i="10" s="1"/>
  <c r="O112" i="10"/>
  <c r="P112" i="10" s="1"/>
  <c r="B112" i="10" s="1"/>
  <c r="O113" i="10"/>
  <c r="P113" i="10" s="1"/>
  <c r="B113" i="10" s="1"/>
  <c r="O114" i="10"/>
  <c r="P114" i="10" s="1"/>
  <c r="B114" i="10" s="1"/>
  <c r="O115" i="10"/>
  <c r="P115" i="10" s="1"/>
  <c r="B115" i="10" s="1"/>
  <c r="O116" i="10"/>
  <c r="P116" i="10" s="1"/>
  <c r="B116" i="10" s="1"/>
  <c r="O117" i="10"/>
  <c r="P117" i="10" s="1"/>
  <c r="B117" i="10" s="1"/>
  <c r="O118" i="10"/>
  <c r="P118" i="10" s="1"/>
  <c r="B118" i="10" s="1"/>
  <c r="O119" i="10"/>
  <c r="P119" i="10" s="1"/>
  <c r="B119" i="10" s="1"/>
  <c r="O120" i="10"/>
  <c r="P120" i="10" s="1"/>
  <c r="B120" i="10" s="1"/>
  <c r="O121" i="10"/>
  <c r="P121" i="10" s="1"/>
  <c r="B121" i="10" s="1"/>
  <c r="O122" i="10"/>
  <c r="P122" i="10" s="1"/>
  <c r="B122" i="10" s="1"/>
  <c r="O123" i="10"/>
  <c r="P123" i="10" s="1"/>
  <c r="B123" i="10" s="1"/>
  <c r="O124" i="10"/>
  <c r="P124" i="10" s="1"/>
  <c r="B124" i="10" s="1"/>
  <c r="O125" i="10"/>
  <c r="P125" i="10" s="1"/>
  <c r="B125" i="10" s="1"/>
  <c r="O126" i="10"/>
  <c r="P126" i="10" s="1"/>
  <c r="B126" i="10" s="1"/>
  <c r="O127" i="10"/>
  <c r="P127" i="10" s="1"/>
  <c r="B127" i="10" s="1"/>
  <c r="O128" i="10"/>
  <c r="P128" i="10" s="1"/>
  <c r="B128" i="10" s="1"/>
  <c r="O129" i="10"/>
  <c r="P129" i="10" s="1"/>
  <c r="B129" i="10" s="1"/>
  <c r="O130" i="10"/>
  <c r="P130" i="10" s="1"/>
  <c r="B130" i="10" s="1"/>
  <c r="O131" i="10"/>
  <c r="P131" i="10" s="1"/>
  <c r="B131" i="10" s="1"/>
  <c r="O132" i="10"/>
  <c r="P132" i="10" s="1"/>
  <c r="B132" i="10" s="1"/>
  <c r="O133" i="10"/>
  <c r="P133" i="10" s="1"/>
  <c r="B133" i="10" s="1"/>
  <c r="O134" i="10"/>
  <c r="P134" i="10" s="1"/>
  <c r="B134" i="10" s="1"/>
  <c r="O135" i="10"/>
  <c r="P135" i="10" s="1"/>
  <c r="B135" i="10" s="1"/>
  <c r="O136" i="10"/>
  <c r="P136" i="10" s="1"/>
  <c r="B136" i="10" s="1"/>
  <c r="O137" i="10"/>
  <c r="P137" i="10" s="1"/>
  <c r="B137" i="10" s="1"/>
  <c r="O138" i="10"/>
  <c r="P138" i="10" s="1"/>
  <c r="B138" i="10" s="1"/>
  <c r="O139" i="10"/>
  <c r="P139" i="10" s="1"/>
  <c r="B139" i="10" s="1"/>
  <c r="O140" i="10"/>
  <c r="P140" i="10" s="1"/>
  <c r="B140" i="10" s="1"/>
  <c r="O141" i="10"/>
  <c r="P141" i="10" s="1"/>
  <c r="B141" i="10" s="1"/>
  <c r="O142" i="10"/>
  <c r="P142" i="10" s="1"/>
  <c r="B142" i="10" s="1"/>
  <c r="O143" i="10"/>
  <c r="P143" i="10" s="1"/>
  <c r="B143" i="10" s="1"/>
  <c r="O144" i="10"/>
  <c r="P144" i="10" s="1"/>
  <c r="B144" i="10" s="1"/>
  <c r="O145" i="10"/>
  <c r="P145" i="10" s="1"/>
  <c r="B145" i="10" s="1"/>
  <c r="O146" i="10"/>
  <c r="P146" i="10" s="1"/>
  <c r="B146" i="10" s="1"/>
  <c r="O147" i="10"/>
  <c r="P147" i="10" s="1"/>
  <c r="B147" i="10" s="1"/>
  <c r="O148" i="10"/>
  <c r="P148" i="10" s="1"/>
  <c r="B148" i="10" s="1"/>
  <c r="O149" i="10"/>
  <c r="P149" i="10" s="1"/>
  <c r="B149" i="10" s="1"/>
  <c r="O150" i="10"/>
  <c r="P150" i="10" s="1"/>
  <c r="B150" i="10" s="1"/>
  <c r="O151" i="10"/>
  <c r="P151" i="10" s="1"/>
  <c r="B151" i="10" s="1"/>
  <c r="O152" i="10"/>
  <c r="P152" i="10" s="1"/>
  <c r="B152" i="10" s="1"/>
  <c r="O153" i="10"/>
  <c r="P153" i="10" s="1"/>
  <c r="B153" i="10" s="1"/>
  <c r="O154" i="10"/>
  <c r="P154" i="10" s="1"/>
  <c r="B154" i="10" s="1"/>
  <c r="O155" i="10"/>
  <c r="P155" i="10" s="1"/>
  <c r="B155" i="10" s="1"/>
  <c r="O156" i="10"/>
  <c r="P156" i="10" s="1"/>
  <c r="B156" i="10" s="1"/>
  <c r="O157" i="10"/>
  <c r="P157" i="10" s="1"/>
  <c r="B157" i="10" s="1"/>
  <c r="O158" i="10"/>
  <c r="P158" i="10" s="1"/>
  <c r="B158" i="10" s="1"/>
  <c r="O159" i="10"/>
  <c r="P159" i="10" s="1"/>
  <c r="B159" i="10" s="1"/>
  <c r="O160" i="10"/>
  <c r="P160" i="10" s="1"/>
  <c r="B160" i="10" s="1"/>
  <c r="O161" i="10"/>
  <c r="P161" i="10" s="1"/>
  <c r="B161" i="10" s="1"/>
  <c r="O162" i="10"/>
  <c r="P162" i="10" s="1"/>
  <c r="B162" i="10" s="1"/>
  <c r="O163" i="10"/>
  <c r="P163" i="10" s="1"/>
  <c r="B163" i="10" s="1"/>
  <c r="O164" i="10"/>
  <c r="P164" i="10" s="1"/>
  <c r="B164" i="10" s="1"/>
  <c r="O165" i="10"/>
  <c r="P165" i="10" s="1"/>
  <c r="B165" i="10" s="1"/>
  <c r="O166" i="10"/>
  <c r="P166" i="10" s="1"/>
  <c r="B166" i="10" s="1"/>
  <c r="O167" i="10"/>
  <c r="P167" i="10" s="1"/>
  <c r="B167" i="10" s="1"/>
  <c r="O168" i="10"/>
  <c r="P168" i="10" s="1"/>
  <c r="B168" i="10" s="1"/>
  <c r="O169" i="10"/>
  <c r="P169" i="10" s="1"/>
  <c r="B169" i="10" s="1"/>
  <c r="O170" i="10"/>
  <c r="P170" i="10" s="1"/>
  <c r="B170" i="10" s="1"/>
  <c r="O171" i="10"/>
  <c r="P171" i="10" s="1"/>
  <c r="B171" i="10" s="1"/>
  <c r="O172" i="10"/>
  <c r="P172" i="10" s="1"/>
  <c r="B172" i="10" s="1"/>
  <c r="O173" i="10"/>
  <c r="P173" i="10" s="1"/>
  <c r="B173" i="10" s="1"/>
  <c r="O174" i="10"/>
  <c r="P174" i="10" s="1"/>
  <c r="B174" i="10" s="1"/>
  <c r="O175" i="10"/>
  <c r="P175" i="10" s="1"/>
  <c r="B175" i="10" s="1"/>
  <c r="O176" i="10"/>
  <c r="P176" i="10" s="1"/>
  <c r="B176" i="10" s="1"/>
  <c r="O177" i="10"/>
  <c r="P177" i="10" s="1"/>
  <c r="B177" i="10" s="1"/>
  <c r="O178" i="10"/>
  <c r="P178" i="10" s="1"/>
  <c r="B178" i="10" s="1"/>
  <c r="O179" i="10"/>
  <c r="P179" i="10" s="1"/>
  <c r="B179" i="10" s="1"/>
  <c r="O180" i="10"/>
  <c r="P180" i="10" s="1"/>
  <c r="B180" i="10" s="1"/>
  <c r="O181" i="10"/>
  <c r="P181" i="10" s="1"/>
  <c r="B181" i="10" s="1"/>
  <c r="O182" i="10"/>
  <c r="P182" i="10" s="1"/>
  <c r="B182" i="10" s="1"/>
  <c r="O183" i="10"/>
  <c r="P183" i="10" s="1"/>
  <c r="B183" i="10" s="1"/>
  <c r="O184" i="10"/>
  <c r="P184" i="10" s="1"/>
  <c r="B184" i="10" s="1"/>
  <c r="O185" i="10"/>
  <c r="P185" i="10" s="1"/>
  <c r="B185" i="10" s="1"/>
  <c r="O186" i="10"/>
  <c r="P186" i="10" s="1"/>
  <c r="B186" i="10" s="1"/>
  <c r="O187" i="10"/>
  <c r="P187" i="10" s="1"/>
  <c r="B187" i="10" s="1"/>
  <c r="O188" i="10"/>
  <c r="P188" i="10" s="1"/>
  <c r="B188" i="10" s="1"/>
  <c r="O189" i="10"/>
  <c r="P189" i="10" s="1"/>
  <c r="B189" i="10" s="1"/>
  <c r="O190" i="10"/>
  <c r="P190" i="10" s="1"/>
  <c r="B190" i="10" s="1"/>
  <c r="O191" i="10"/>
  <c r="P191" i="10" s="1"/>
  <c r="B191" i="10" s="1"/>
  <c r="O192" i="10"/>
  <c r="P192" i="10" s="1"/>
  <c r="B192" i="10" s="1"/>
  <c r="O193" i="10"/>
  <c r="P193" i="10" s="1"/>
  <c r="B193" i="10" s="1"/>
  <c r="O194" i="10"/>
  <c r="P194" i="10" s="1"/>
  <c r="B194" i="10" s="1"/>
  <c r="O195" i="10"/>
  <c r="P195" i="10" s="1"/>
  <c r="B195" i="10" s="1"/>
  <c r="O196" i="10"/>
  <c r="P196" i="10" s="1"/>
  <c r="B196" i="10" s="1"/>
  <c r="O197" i="10"/>
  <c r="P197" i="10" s="1"/>
  <c r="B197" i="10" s="1"/>
  <c r="O198" i="10"/>
  <c r="P198" i="10" s="1"/>
  <c r="B198" i="10" s="1"/>
  <c r="O199" i="10"/>
  <c r="P199" i="10" s="1"/>
  <c r="B199" i="10" s="1"/>
  <c r="O200" i="10"/>
  <c r="P200" i="10" s="1"/>
  <c r="B200" i="10" s="1"/>
  <c r="O201" i="10"/>
  <c r="P201" i="10" s="1"/>
  <c r="B201" i="10" s="1"/>
  <c r="O202" i="10"/>
  <c r="P202" i="10" s="1"/>
  <c r="B202" i="10" s="1"/>
  <c r="O203" i="10"/>
  <c r="P203" i="10" s="1"/>
  <c r="B203" i="10" s="1"/>
  <c r="O204" i="10"/>
  <c r="P204" i="10" s="1"/>
  <c r="B204" i="10" s="1"/>
  <c r="O205" i="10"/>
  <c r="P205" i="10" s="1"/>
  <c r="B205" i="10" s="1"/>
  <c r="O206" i="10"/>
  <c r="P206" i="10" s="1"/>
  <c r="B206" i="10" s="1"/>
  <c r="O207" i="10"/>
  <c r="P207" i="10" s="1"/>
  <c r="B207" i="10" s="1"/>
  <c r="O208" i="10"/>
  <c r="P208" i="10" s="1"/>
  <c r="B208" i="10" s="1"/>
  <c r="O209" i="10"/>
  <c r="P209" i="10" s="1"/>
  <c r="B209" i="10" s="1"/>
  <c r="O210" i="10"/>
  <c r="P210" i="10" s="1"/>
  <c r="B210" i="10" s="1"/>
  <c r="O211" i="10"/>
  <c r="P211" i="10" s="1"/>
  <c r="B211" i="10" s="1"/>
  <c r="O212" i="10"/>
  <c r="P212" i="10" s="1"/>
  <c r="B212" i="10" s="1"/>
  <c r="O213" i="10"/>
  <c r="P213" i="10" s="1"/>
  <c r="B213" i="10" s="1"/>
  <c r="O214" i="10"/>
  <c r="P214" i="10" s="1"/>
  <c r="B214" i="10" s="1"/>
  <c r="O215" i="10"/>
  <c r="P215" i="10" s="1"/>
  <c r="B215" i="10" s="1"/>
  <c r="O216" i="10"/>
  <c r="P216" i="10" s="1"/>
  <c r="B216" i="10" s="1"/>
  <c r="O217" i="10"/>
  <c r="P217" i="10" s="1"/>
  <c r="B217" i="10" s="1"/>
  <c r="O218" i="10"/>
  <c r="P218" i="10" s="1"/>
  <c r="B218" i="10" s="1"/>
  <c r="O219" i="10"/>
  <c r="P219" i="10" s="1"/>
  <c r="B219" i="10" s="1"/>
  <c r="O220" i="10"/>
  <c r="P220" i="10" s="1"/>
  <c r="B220" i="10" s="1"/>
  <c r="O221" i="10"/>
  <c r="P221" i="10" s="1"/>
  <c r="B221" i="10" s="1"/>
  <c r="O222" i="10"/>
  <c r="P222" i="10" s="1"/>
  <c r="B222" i="10" s="1"/>
  <c r="O223" i="10"/>
  <c r="P223" i="10" s="1"/>
  <c r="B223" i="10" s="1"/>
  <c r="O224" i="10"/>
  <c r="P224" i="10" s="1"/>
  <c r="B224" i="10" s="1"/>
  <c r="O225" i="10"/>
  <c r="P225" i="10" s="1"/>
  <c r="B225" i="10" s="1"/>
  <c r="O226" i="10"/>
  <c r="P226" i="10" s="1"/>
  <c r="B226" i="10" s="1"/>
  <c r="O227" i="10"/>
  <c r="P227" i="10" s="1"/>
  <c r="B227" i="10" s="1"/>
  <c r="O228" i="10"/>
  <c r="P228" i="10" s="1"/>
  <c r="B228" i="10" s="1"/>
  <c r="O229" i="10"/>
  <c r="P229" i="10" s="1"/>
  <c r="B229" i="10" s="1"/>
  <c r="O230" i="10"/>
  <c r="P230" i="10" s="1"/>
  <c r="B230" i="10" s="1"/>
  <c r="O231" i="10"/>
  <c r="P231" i="10" s="1"/>
  <c r="B231" i="10" s="1"/>
  <c r="O232" i="10"/>
  <c r="P232" i="10" s="1"/>
  <c r="B232" i="10" s="1"/>
  <c r="O233" i="10"/>
  <c r="P233" i="10" s="1"/>
  <c r="B233" i="10" s="1"/>
  <c r="O234" i="10"/>
  <c r="P234" i="10" s="1"/>
  <c r="B234" i="10" s="1"/>
  <c r="O235" i="10"/>
  <c r="P235" i="10" s="1"/>
  <c r="B235" i="10" s="1"/>
  <c r="O236" i="10"/>
  <c r="P236" i="10" s="1"/>
  <c r="B236" i="10" s="1"/>
  <c r="O237" i="10"/>
  <c r="P237" i="10" s="1"/>
  <c r="B237" i="10" s="1"/>
  <c r="O238" i="10"/>
  <c r="P238" i="10" s="1"/>
  <c r="B238" i="10" s="1"/>
  <c r="O239" i="10"/>
  <c r="P239" i="10" s="1"/>
  <c r="B239" i="10" s="1"/>
  <c r="O240" i="10"/>
  <c r="P240" i="10" s="1"/>
  <c r="B240" i="10" s="1"/>
  <c r="O241" i="10"/>
  <c r="P241" i="10" s="1"/>
  <c r="B241" i="10" s="1"/>
  <c r="O242" i="10"/>
  <c r="P242" i="10" s="1"/>
  <c r="B242" i="10" s="1"/>
  <c r="O243" i="10"/>
  <c r="P243" i="10" s="1"/>
  <c r="B243" i="10" s="1"/>
  <c r="O244" i="10"/>
  <c r="P244" i="10" s="1"/>
  <c r="B244" i="10" s="1"/>
  <c r="O245" i="10"/>
  <c r="P245" i="10" s="1"/>
  <c r="B245" i="10" s="1"/>
  <c r="O246" i="10"/>
  <c r="P246" i="10" s="1"/>
  <c r="B246" i="10" s="1"/>
  <c r="O247" i="10"/>
  <c r="P247" i="10" s="1"/>
  <c r="B247" i="10" s="1"/>
  <c r="O248" i="10"/>
  <c r="P248" i="10" s="1"/>
  <c r="B248" i="10" s="1"/>
  <c r="O249" i="10"/>
  <c r="P249" i="10" s="1"/>
  <c r="B249" i="10" s="1"/>
  <c r="O250" i="10"/>
  <c r="P250" i="10" s="1"/>
  <c r="B250" i="10" s="1"/>
  <c r="O251" i="10"/>
  <c r="P251" i="10" s="1"/>
  <c r="B251" i="10" s="1"/>
  <c r="O252" i="10"/>
  <c r="P252" i="10" s="1"/>
  <c r="B252" i="10" s="1"/>
  <c r="O253" i="10"/>
  <c r="P253" i="10" s="1"/>
  <c r="B253" i="10" s="1"/>
  <c r="O254" i="10"/>
  <c r="P254" i="10" s="1"/>
  <c r="B254" i="10" s="1"/>
  <c r="O255" i="10"/>
  <c r="P255" i="10" s="1"/>
  <c r="B255" i="10" s="1"/>
  <c r="O256" i="10"/>
  <c r="P256" i="10" s="1"/>
  <c r="B256" i="10" s="1"/>
  <c r="O257" i="10"/>
  <c r="P257" i="10" s="1"/>
  <c r="B257" i="10" s="1"/>
  <c r="O258" i="10"/>
  <c r="P258" i="10" s="1"/>
  <c r="B258" i="10" s="1"/>
  <c r="O259" i="10"/>
  <c r="P259" i="10" s="1"/>
  <c r="B259" i="10" s="1"/>
  <c r="O260" i="10"/>
  <c r="P260" i="10" s="1"/>
  <c r="B260" i="10" s="1"/>
  <c r="O261" i="10"/>
  <c r="P261" i="10" s="1"/>
  <c r="B261" i="10" s="1"/>
  <c r="O262" i="10"/>
  <c r="P262" i="10" s="1"/>
  <c r="B262" i="10" s="1"/>
  <c r="O263" i="10"/>
  <c r="P263" i="10" s="1"/>
  <c r="B263" i="10" s="1"/>
  <c r="O264" i="10"/>
  <c r="P264" i="10" s="1"/>
  <c r="B264" i="10" s="1"/>
  <c r="O265" i="10"/>
  <c r="P265" i="10" s="1"/>
  <c r="B265" i="10" s="1"/>
  <c r="O266" i="10"/>
  <c r="P266" i="10" s="1"/>
  <c r="B266" i="10" s="1"/>
  <c r="O267" i="10"/>
  <c r="P267" i="10" s="1"/>
  <c r="B267" i="10" s="1"/>
  <c r="O268" i="10"/>
  <c r="P268" i="10" s="1"/>
  <c r="B268" i="10" s="1"/>
  <c r="O269" i="10"/>
  <c r="P269" i="10" s="1"/>
  <c r="B269" i="10" s="1"/>
  <c r="O270" i="10"/>
  <c r="P270" i="10" s="1"/>
  <c r="B270" i="10" s="1"/>
  <c r="O271" i="10"/>
  <c r="P271" i="10" s="1"/>
  <c r="B271" i="10" s="1"/>
  <c r="O272" i="10"/>
  <c r="P272" i="10" s="1"/>
  <c r="B272" i="10" s="1"/>
  <c r="O273" i="10"/>
  <c r="P273" i="10" s="1"/>
  <c r="B273" i="10" s="1"/>
  <c r="O274" i="10"/>
  <c r="P274" i="10" s="1"/>
  <c r="B274" i="10" s="1"/>
  <c r="O275" i="10"/>
  <c r="P275" i="10" s="1"/>
  <c r="B275" i="10" s="1"/>
  <c r="O276" i="10"/>
  <c r="P276" i="10" s="1"/>
  <c r="B276" i="10" s="1"/>
  <c r="O277" i="10"/>
  <c r="P277" i="10" s="1"/>
  <c r="B277" i="10" s="1"/>
  <c r="O278" i="10"/>
  <c r="P278" i="10" s="1"/>
  <c r="B278" i="10" s="1"/>
  <c r="O279" i="10"/>
  <c r="P279" i="10" s="1"/>
  <c r="B279" i="10" s="1"/>
  <c r="O280" i="10"/>
  <c r="P280" i="10" s="1"/>
  <c r="B280" i="10" s="1"/>
  <c r="O281" i="10"/>
  <c r="P281" i="10" s="1"/>
  <c r="B281" i="10" s="1"/>
  <c r="O282" i="10"/>
  <c r="P282" i="10" s="1"/>
  <c r="B282" i="10" s="1"/>
  <c r="O283" i="10"/>
  <c r="P283" i="10" s="1"/>
  <c r="B283" i="10" s="1"/>
  <c r="O284" i="10"/>
  <c r="P284" i="10" s="1"/>
  <c r="B284" i="10" s="1"/>
  <c r="O285" i="10"/>
  <c r="P285" i="10" s="1"/>
  <c r="B285" i="10" s="1"/>
  <c r="O286" i="10"/>
  <c r="P286" i="10" s="1"/>
  <c r="B286" i="10" s="1"/>
  <c r="O287" i="10"/>
  <c r="P287" i="10" s="1"/>
  <c r="B287" i="10" s="1"/>
  <c r="O288" i="10"/>
  <c r="P288" i="10" s="1"/>
  <c r="B288" i="10" s="1"/>
  <c r="O289" i="10"/>
  <c r="P289" i="10" s="1"/>
  <c r="B289" i="10" s="1"/>
  <c r="O290" i="10"/>
  <c r="P290" i="10" s="1"/>
  <c r="B290" i="10" s="1"/>
  <c r="O291" i="10"/>
  <c r="P291" i="10" s="1"/>
  <c r="B291" i="10" s="1"/>
  <c r="O292" i="10"/>
  <c r="P292" i="10" s="1"/>
  <c r="B292" i="10" s="1"/>
  <c r="O293" i="10"/>
  <c r="P293" i="10" s="1"/>
  <c r="B293" i="10" s="1"/>
  <c r="O294" i="10"/>
  <c r="P294" i="10" s="1"/>
  <c r="B294" i="10" s="1"/>
  <c r="O295" i="10"/>
  <c r="P295" i="10" s="1"/>
  <c r="B295" i="10" s="1"/>
  <c r="O296" i="10"/>
  <c r="P296" i="10" s="1"/>
  <c r="B296" i="10" s="1"/>
  <c r="O297" i="10"/>
  <c r="P297" i="10" s="1"/>
  <c r="B297" i="10" s="1"/>
  <c r="O298" i="10"/>
  <c r="P298" i="10" s="1"/>
  <c r="B298" i="10" s="1"/>
  <c r="O299" i="10"/>
  <c r="P299" i="10" s="1"/>
  <c r="B299" i="10" s="1"/>
  <c r="O300" i="10"/>
  <c r="P300" i="10" s="1"/>
  <c r="B300" i="10" s="1"/>
  <c r="O301" i="10"/>
  <c r="P301" i="10" s="1"/>
  <c r="B301" i="10" s="1"/>
  <c r="O302" i="10"/>
  <c r="P302" i="10" s="1"/>
  <c r="B302" i="10" s="1"/>
  <c r="O303" i="10"/>
  <c r="P303" i="10" s="1"/>
  <c r="B303" i="10" s="1"/>
  <c r="O304" i="10"/>
  <c r="P304" i="10" s="1"/>
  <c r="B304" i="10" s="1"/>
  <c r="O305" i="10"/>
  <c r="P305" i="10" s="1"/>
  <c r="B305" i="10" s="1"/>
  <c r="O306" i="10"/>
  <c r="P306" i="10" s="1"/>
  <c r="B306" i="10" s="1"/>
  <c r="O307" i="10"/>
  <c r="P307" i="10" s="1"/>
  <c r="B307" i="10" s="1"/>
  <c r="O308" i="10"/>
  <c r="P308" i="10" s="1"/>
  <c r="B308" i="10" s="1"/>
  <c r="O309" i="10"/>
  <c r="P309" i="10" s="1"/>
  <c r="B309" i="10" s="1"/>
  <c r="O310" i="10"/>
  <c r="P310" i="10" s="1"/>
  <c r="B310" i="10" s="1"/>
  <c r="O311" i="10"/>
  <c r="P311" i="10" s="1"/>
  <c r="B311" i="10" s="1"/>
  <c r="O312" i="10"/>
  <c r="P312" i="10" s="1"/>
  <c r="B312" i="10" s="1"/>
  <c r="O313" i="10"/>
  <c r="P313" i="10" s="1"/>
  <c r="B313" i="10" s="1"/>
  <c r="O314" i="10"/>
  <c r="P314" i="10" s="1"/>
  <c r="B314" i="10" s="1"/>
  <c r="O315" i="10"/>
  <c r="P315" i="10" s="1"/>
  <c r="B315" i="10" s="1"/>
  <c r="O316" i="10"/>
  <c r="P316" i="10" s="1"/>
  <c r="B316" i="10" s="1"/>
  <c r="O317" i="10"/>
  <c r="P317" i="10" s="1"/>
  <c r="B317" i="10" s="1"/>
  <c r="O318" i="10"/>
  <c r="P318" i="10" s="1"/>
  <c r="B318" i="10" s="1"/>
  <c r="O319" i="10"/>
  <c r="P319" i="10" s="1"/>
  <c r="B319" i="10" s="1"/>
  <c r="O320" i="10"/>
  <c r="P320" i="10" s="1"/>
  <c r="B320" i="10" s="1"/>
  <c r="O321" i="10"/>
  <c r="P321" i="10" s="1"/>
  <c r="B321" i="10" s="1"/>
  <c r="O322" i="10"/>
  <c r="P322" i="10" s="1"/>
  <c r="B322" i="10" s="1"/>
  <c r="O323" i="10"/>
  <c r="P323" i="10" s="1"/>
  <c r="B323" i="10" s="1"/>
  <c r="O324" i="10"/>
  <c r="P324" i="10" s="1"/>
  <c r="B324" i="10" s="1"/>
  <c r="O325" i="10"/>
  <c r="P325" i="10" s="1"/>
  <c r="B325" i="10" s="1"/>
  <c r="O326" i="10"/>
  <c r="P326" i="10" s="1"/>
  <c r="B326" i="10" s="1"/>
  <c r="O327" i="10"/>
  <c r="P327" i="10" s="1"/>
  <c r="B327" i="10" s="1"/>
  <c r="O328" i="10"/>
  <c r="P328" i="10" s="1"/>
  <c r="B328" i="10" s="1"/>
  <c r="O329" i="10"/>
  <c r="P329" i="10" s="1"/>
  <c r="B329" i="10" s="1"/>
  <c r="O330" i="10"/>
  <c r="P330" i="10" s="1"/>
  <c r="B330" i="10" s="1"/>
  <c r="O331" i="10"/>
  <c r="P331" i="10" s="1"/>
  <c r="B331" i="10" s="1"/>
  <c r="O332" i="10"/>
  <c r="P332" i="10" s="1"/>
  <c r="B332" i="10" s="1"/>
  <c r="O333" i="10"/>
  <c r="P333" i="10" s="1"/>
  <c r="B333" i="10" s="1"/>
  <c r="O334" i="10"/>
  <c r="P334" i="10" s="1"/>
  <c r="B334" i="10" s="1"/>
  <c r="O335" i="10"/>
  <c r="P335" i="10" s="1"/>
  <c r="B335" i="10" s="1"/>
  <c r="O336" i="10"/>
  <c r="P336" i="10" s="1"/>
  <c r="B336" i="10" s="1"/>
  <c r="O337" i="10"/>
  <c r="P337" i="10" s="1"/>
  <c r="B337" i="10" s="1"/>
  <c r="O338" i="10"/>
  <c r="P338" i="10" s="1"/>
  <c r="B338" i="10" s="1"/>
  <c r="O339" i="10"/>
  <c r="P339" i="10" s="1"/>
  <c r="B339" i="10" s="1"/>
  <c r="O340" i="10"/>
  <c r="P340" i="10" s="1"/>
  <c r="B340" i="10" s="1"/>
  <c r="O341" i="10"/>
  <c r="P341" i="10" s="1"/>
  <c r="B341" i="10" s="1"/>
  <c r="O342" i="10"/>
  <c r="P342" i="10" s="1"/>
  <c r="B342" i="10" s="1"/>
  <c r="O343" i="10"/>
  <c r="P343" i="10" s="1"/>
  <c r="B343" i="10" s="1"/>
  <c r="O344" i="10"/>
  <c r="P344" i="10" s="1"/>
  <c r="B344" i="10" s="1"/>
  <c r="O345" i="10"/>
  <c r="P345" i="10" s="1"/>
  <c r="B345" i="10" s="1"/>
  <c r="O346" i="10"/>
  <c r="P346" i="10" s="1"/>
  <c r="B346" i="10" s="1"/>
  <c r="O347" i="10"/>
  <c r="P347" i="10" s="1"/>
  <c r="B347" i="10" s="1"/>
  <c r="O348" i="10"/>
  <c r="P348" i="10" s="1"/>
  <c r="B348" i="10" s="1"/>
  <c r="O349" i="10"/>
  <c r="P349" i="10" s="1"/>
  <c r="B349" i="10" s="1"/>
  <c r="O350" i="10"/>
  <c r="P350" i="10" s="1"/>
  <c r="B350" i="10" s="1"/>
  <c r="O351" i="10"/>
  <c r="P351" i="10" s="1"/>
  <c r="B351" i="10" s="1"/>
  <c r="O352" i="10"/>
  <c r="P352" i="10" s="1"/>
  <c r="B352" i="10" s="1"/>
  <c r="O353" i="10"/>
  <c r="P353" i="10" s="1"/>
  <c r="B353" i="10" s="1"/>
  <c r="O354" i="10"/>
  <c r="P354" i="10" s="1"/>
  <c r="B354" i="10" s="1"/>
  <c r="O355" i="10"/>
  <c r="P355" i="10" s="1"/>
  <c r="B355" i="10" s="1"/>
  <c r="O356" i="10"/>
  <c r="P356" i="10" s="1"/>
  <c r="B356" i="10" s="1"/>
  <c r="O357" i="10"/>
  <c r="P357" i="10" s="1"/>
  <c r="B357" i="10" s="1"/>
  <c r="O358" i="10"/>
  <c r="P358" i="10" s="1"/>
  <c r="B358" i="10" s="1"/>
  <c r="O359" i="10"/>
  <c r="P359" i="10" s="1"/>
  <c r="B359" i="10" s="1"/>
  <c r="O360" i="10"/>
  <c r="P360" i="10" s="1"/>
  <c r="B360" i="10" s="1"/>
  <c r="O361" i="10"/>
  <c r="P361" i="10" s="1"/>
  <c r="B361" i="10" s="1"/>
  <c r="O362" i="10"/>
  <c r="P362" i="10" s="1"/>
  <c r="B362" i="10" s="1"/>
  <c r="O363" i="10"/>
  <c r="P363" i="10" s="1"/>
  <c r="B363" i="10" s="1"/>
  <c r="O364" i="10"/>
  <c r="P364" i="10" s="1"/>
  <c r="B364" i="10" s="1"/>
  <c r="O365" i="10"/>
  <c r="P365" i="10" s="1"/>
  <c r="B365" i="10" s="1"/>
  <c r="O366" i="10"/>
  <c r="P366" i="10" s="1"/>
  <c r="B366" i="10" s="1"/>
  <c r="O367" i="10"/>
  <c r="P367" i="10" s="1"/>
  <c r="B367" i="10" s="1"/>
  <c r="O368" i="10"/>
  <c r="P368" i="10" s="1"/>
  <c r="B368" i="10" s="1"/>
  <c r="O369" i="10"/>
  <c r="P369" i="10" s="1"/>
  <c r="B369" i="10" s="1"/>
  <c r="O370" i="10"/>
  <c r="P370" i="10" s="1"/>
  <c r="B370" i="10" s="1"/>
  <c r="O371" i="10"/>
  <c r="P371" i="10" s="1"/>
  <c r="B371" i="10" s="1"/>
  <c r="O372" i="10"/>
  <c r="P372" i="10" s="1"/>
  <c r="B372" i="10" s="1"/>
  <c r="O373" i="10"/>
  <c r="P373" i="10" s="1"/>
  <c r="B373" i="10" s="1"/>
  <c r="O374" i="10"/>
  <c r="P374" i="10" s="1"/>
  <c r="B374" i="10" s="1"/>
  <c r="O375" i="10"/>
  <c r="P375" i="10" s="1"/>
  <c r="B375" i="10" s="1"/>
  <c r="O376" i="10"/>
  <c r="P376" i="10" s="1"/>
  <c r="B376" i="10" s="1"/>
  <c r="O377" i="10"/>
  <c r="P377" i="10" s="1"/>
  <c r="B377" i="10" s="1"/>
  <c r="O378" i="10"/>
  <c r="P378" i="10" s="1"/>
  <c r="B378" i="10" s="1"/>
  <c r="O379" i="10"/>
  <c r="P379" i="10" s="1"/>
  <c r="B379" i="10" s="1"/>
  <c r="O380" i="10"/>
  <c r="P380" i="10" s="1"/>
  <c r="B380" i="10" s="1"/>
  <c r="O381" i="10"/>
  <c r="P381" i="10" s="1"/>
  <c r="B381" i="10" s="1"/>
  <c r="O382" i="10"/>
  <c r="P382" i="10" s="1"/>
  <c r="B382" i="10" s="1"/>
  <c r="O383" i="10"/>
  <c r="P383" i="10" s="1"/>
  <c r="B383" i="10" s="1"/>
  <c r="O384" i="10"/>
  <c r="P384" i="10" s="1"/>
  <c r="B384" i="10" s="1"/>
  <c r="O385" i="10"/>
  <c r="P385" i="10" s="1"/>
  <c r="B385" i="10" s="1"/>
  <c r="O386" i="10"/>
  <c r="P386" i="10" s="1"/>
  <c r="B386" i="10" s="1"/>
  <c r="O387" i="10"/>
  <c r="P387" i="10" s="1"/>
  <c r="B387" i="10" s="1"/>
  <c r="O388" i="10"/>
  <c r="P388" i="10" s="1"/>
  <c r="B388" i="10" s="1"/>
  <c r="O389" i="10"/>
  <c r="P389" i="10" s="1"/>
  <c r="B389" i="10" s="1"/>
  <c r="O390" i="10"/>
  <c r="P390" i="10" s="1"/>
  <c r="B390" i="10" s="1"/>
  <c r="O391" i="10"/>
  <c r="P391" i="10" s="1"/>
  <c r="B391" i="10" s="1"/>
  <c r="O392" i="10"/>
  <c r="P392" i="10" s="1"/>
  <c r="B392" i="10" s="1"/>
  <c r="O393" i="10"/>
  <c r="P393" i="10" s="1"/>
  <c r="B393" i="10" s="1"/>
  <c r="O394" i="10"/>
  <c r="P394" i="10" s="1"/>
  <c r="B394" i="10" s="1"/>
  <c r="O395" i="10"/>
  <c r="P395" i="10" s="1"/>
  <c r="B395" i="10" s="1"/>
  <c r="O396" i="10"/>
  <c r="P396" i="10" s="1"/>
  <c r="B396" i="10" s="1"/>
  <c r="O397" i="10"/>
  <c r="P397" i="10" s="1"/>
  <c r="B397" i="10" s="1"/>
  <c r="O398" i="10"/>
  <c r="P398" i="10" s="1"/>
  <c r="B398" i="10" s="1"/>
  <c r="O399" i="10"/>
  <c r="P399" i="10" s="1"/>
  <c r="B399" i="10" s="1"/>
  <c r="O400" i="10"/>
  <c r="P400" i="10" s="1"/>
  <c r="B400" i="10" s="1"/>
  <c r="O401" i="10"/>
  <c r="P401" i="10" s="1"/>
  <c r="B401" i="10" s="1"/>
  <c r="O402" i="10"/>
  <c r="P402" i="10" s="1"/>
  <c r="B402" i="10" s="1"/>
  <c r="O403" i="10"/>
  <c r="P403" i="10" s="1"/>
  <c r="B403" i="10" s="1"/>
  <c r="O404" i="10"/>
  <c r="P404" i="10" s="1"/>
  <c r="B404" i="10" s="1"/>
  <c r="N425" i="10"/>
  <c r="N426" i="10"/>
  <c r="N427" i="10"/>
  <c r="N428" i="10"/>
  <c r="N429" i="10"/>
  <c r="N424" i="10"/>
  <c r="P5" i="10" l="1"/>
  <c r="B5" i="10" s="1"/>
  <c r="P7" i="10"/>
  <c r="B7" i="10" s="1"/>
  <c r="P9" i="10"/>
  <c r="B9" i="10" s="1"/>
  <c r="P6" i="10"/>
  <c r="B6" i="10" s="1"/>
  <c r="P8" i="10"/>
  <c r="B8" i="10" s="1"/>
  <c r="P15" i="10"/>
  <c r="B15" i="10" s="1"/>
  <c r="P14" i="10"/>
  <c r="B14" i="10" s="1"/>
  <c r="P12" i="10"/>
  <c r="B12" i="10" s="1"/>
  <c r="P17" i="10"/>
  <c r="B17" i="10" s="1"/>
  <c r="P16" i="10"/>
  <c r="B16" i="10" s="1"/>
  <c r="P13" i="10"/>
  <c r="B13" i="10" s="1"/>
  <c r="K6" i="16"/>
  <c r="C11" i="18" s="1"/>
  <c r="K11" i="16"/>
  <c r="P414" i="10"/>
  <c r="P415" i="10"/>
  <c r="P408" i="10"/>
  <c r="P416" i="10"/>
  <c r="P405" i="10"/>
  <c r="P409" i="10"/>
  <c r="P410" i="10"/>
  <c r="P10" i="10"/>
  <c r="B10" i="10" s="1"/>
  <c r="P407" i="10"/>
  <c r="P11" i="10"/>
  <c r="B11" i="10" s="1"/>
  <c r="P411" i="10"/>
  <c r="P413" i="10"/>
  <c r="P406" i="10"/>
  <c r="P412" i="10"/>
  <c r="D6" i="8"/>
  <c r="D5" i="12" l="1"/>
  <c r="E6" i="8"/>
  <c r="D7" i="12" s="1"/>
  <c r="D6" i="13"/>
  <c r="E6" i="13" s="1"/>
  <c r="D11" i="13"/>
  <c r="E11" i="13" s="1"/>
  <c r="D9" i="13"/>
  <c r="E9" i="13" s="1"/>
  <c r="D12" i="13"/>
  <c r="E12" i="13" s="1"/>
  <c r="D14" i="13"/>
  <c r="E14" i="13" s="1"/>
  <c r="D16" i="13"/>
  <c r="E16" i="13" s="1"/>
  <c r="D18" i="13"/>
  <c r="E18" i="13" s="1"/>
  <c r="D20" i="13"/>
  <c r="E20" i="13" s="1"/>
  <c r="D22" i="13"/>
  <c r="E22" i="13" s="1"/>
  <c r="D24" i="13"/>
  <c r="E24" i="13" s="1"/>
  <c r="D26" i="13"/>
  <c r="E26" i="13" s="1"/>
  <c r="D28" i="13"/>
  <c r="E28" i="13" s="1"/>
  <c r="D30" i="13"/>
  <c r="E30" i="13" s="1"/>
  <c r="D32" i="13"/>
  <c r="E32" i="13" s="1"/>
  <c r="D34" i="13"/>
  <c r="E34" i="13" s="1"/>
  <c r="D36" i="13"/>
  <c r="E36" i="13" s="1"/>
  <c r="D38" i="13"/>
  <c r="E38" i="13" s="1"/>
  <c r="D40" i="13"/>
  <c r="E40" i="13" s="1"/>
  <c r="D42" i="13"/>
  <c r="E42" i="13" s="1"/>
  <c r="D44" i="13"/>
  <c r="E44" i="13" s="1"/>
  <c r="D46" i="13"/>
  <c r="E46" i="13" s="1"/>
  <c r="D48" i="13"/>
  <c r="E48" i="13" s="1"/>
  <c r="D50" i="13"/>
  <c r="E50" i="13" s="1"/>
  <c r="D52" i="13"/>
  <c r="E52" i="13" s="1"/>
  <c r="D54" i="13"/>
  <c r="E54" i="13" s="1"/>
  <c r="D56" i="13"/>
  <c r="E56" i="13" s="1"/>
  <c r="D58" i="13"/>
  <c r="E58" i="13" s="1"/>
  <c r="D60" i="13"/>
  <c r="E60" i="13" s="1"/>
  <c r="D62" i="13"/>
  <c r="E62" i="13" s="1"/>
  <c r="D64" i="13"/>
  <c r="E64" i="13" s="1"/>
  <c r="D66" i="13"/>
  <c r="E66" i="13" s="1"/>
  <c r="D68" i="13"/>
  <c r="E68" i="13" s="1"/>
  <c r="D70" i="13"/>
  <c r="E70" i="13" s="1"/>
  <c r="D72" i="13"/>
  <c r="E72" i="13" s="1"/>
  <c r="D74" i="13"/>
  <c r="E74" i="13" s="1"/>
  <c r="D76" i="13"/>
  <c r="E76" i="13" s="1"/>
  <c r="D78" i="13"/>
  <c r="E78" i="13" s="1"/>
  <c r="D80" i="13"/>
  <c r="E80" i="13" s="1"/>
  <c r="D82" i="13"/>
  <c r="E82" i="13" s="1"/>
  <c r="D84" i="13"/>
  <c r="E84" i="13" s="1"/>
  <c r="D86" i="13"/>
  <c r="E86" i="13" s="1"/>
  <c r="D88" i="13"/>
  <c r="E88" i="13" s="1"/>
  <c r="D90" i="13"/>
  <c r="E90" i="13" s="1"/>
  <c r="D92" i="13"/>
  <c r="E92" i="13" s="1"/>
  <c r="D94" i="13"/>
  <c r="E94" i="13" s="1"/>
  <c r="D96" i="13"/>
  <c r="E96" i="13" s="1"/>
  <c r="D98" i="13"/>
  <c r="E98" i="13" s="1"/>
  <c r="D100" i="13"/>
  <c r="E100" i="13" s="1"/>
  <c r="D102" i="13"/>
  <c r="E102" i="13" s="1"/>
  <c r="D104" i="13"/>
  <c r="E104" i="13" s="1"/>
  <c r="D106" i="13"/>
  <c r="E106" i="13" s="1"/>
  <c r="D108" i="13"/>
  <c r="E108" i="13" s="1"/>
  <c r="D110" i="13"/>
  <c r="E110" i="13" s="1"/>
  <c r="D112" i="13"/>
  <c r="E112" i="13" s="1"/>
  <c r="D7" i="13"/>
  <c r="E7" i="13" s="1"/>
  <c r="D10" i="13"/>
  <c r="E10" i="13" s="1"/>
  <c r="D15" i="13"/>
  <c r="E15" i="13" s="1"/>
  <c r="D19" i="13"/>
  <c r="E19" i="13" s="1"/>
  <c r="D23" i="13"/>
  <c r="E23" i="13" s="1"/>
  <c r="D27" i="13"/>
  <c r="E27" i="13" s="1"/>
  <c r="D31" i="13"/>
  <c r="E31" i="13" s="1"/>
  <c r="D35" i="13"/>
  <c r="E35" i="13" s="1"/>
  <c r="D39" i="13"/>
  <c r="E39" i="13" s="1"/>
  <c r="D43" i="13"/>
  <c r="E43" i="13" s="1"/>
  <c r="D47" i="13"/>
  <c r="E47" i="13" s="1"/>
  <c r="D51" i="13"/>
  <c r="E51" i="13" s="1"/>
  <c r="D55" i="13"/>
  <c r="E55" i="13" s="1"/>
  <c r="D59" i="13"/>
  <c r="E59" i="13" s="1"/>
  <c r="D63" i="13"/>
  <c r="E63" i="13" s="1"/>
  <c r="D67" i="13"/>
  <c r="E67" i="13" s="1"/>
  <c r="D71" i="13"/>
  <c r="E71" i="13" s="1"/>
  <c r="D75" i="13"/>
  <c r="E75" i="13" s="1"/>
  <c r="D79" i="13"/>
  <c r="E79" i="13" s="1"/>
  <c r="D83" i="13"/>
  <c r="E83" i="13" s="1"/>
  <c r="D87" i="13"/>
  <c r="E87" i="13" s="1"/>
  <c r="D91" i="13"/>
  <c r="E91" i="13" s="1"/>
  <c r="D95" i="13"/>
  <c r="E95" i="13" s="1"/>
  <c r="D99" i="13"/>
  <c r="E99" i="13" s="1"/>
  <c r="D103" i="13"/>
  <c r="E103" i="13" s="1"/>
  <c r="D107" i="13"/>
  <c r="E107" i="13" s="1"/>
  <c r="D111" i="13"/>
  <c r="E111" i="13" s="1"/>
  <c r="D114" i="13"/>
  <c r="E114" i="13" s="1"/>
  <c r="D116" i="13"/>
  <c r="E116" i="13" s="1"/>
  <c r="D118" i="13"/>
  <c r="E118" i="13" s="1"/>
  <c r="D120" i="13"/>
  <c r="E120" i="13" s="1"/>
  <c r="D122" i="13"/>
  <c r="E122" i="13" s="1"/>
  <c r="D124" i="13"/>
  <c r="E124" i="13" s="1"/>
  <c r="D126" i="13"/>
  <c r="E126" i="13" s="1"/>
  <c r="D128" i="13"/>
  <c r="E128" i="13" s="1"/>
  <c r="D130" i="13"/>
  <c r="E130" i="13" s="1"/>
  <c r="D132" i="13"/>
  <c r="E132" i="13" s="1"/>
  <c r="D134" i="13"/>
  <c r="E134" i="13" s="1"/>
  <c r="D136" i="13"/>
  <c r="E136" i="13" s="1"/>
  <c r="D138" i="13"/>
  <c r="E138" i="13" s="1"/>
  <c r="D140" i="13"/>
  <c r="E140" i="13" s="1"/>
  <c r="D142" i="13"/>
  <c r="E142" i="13" s="1"/>
  <c r="D144" i="13"/>
  <c r="E144" i="13" s="1"/>
  <c r="D146" i="13"/>
  <c r="E146" i="13" s="1"/>
  <c r="D148" i="13"/>
  <c r="E148" i="13" s="1"/>
  <c r="D150" i="13"/>
  <c r="E150" i="13" s="1"/>
  <c r="D152" i="13"/>
  <c r="E152" i="13" s="1"/>
  <c r="D154" i="13"/>
  <c r="E154" i="13" s="1"/>
  <c r="D156" i="13"/>
  <c r="E156" i="13" s="1"/>
  <c r="D158" i="13"/>
  <c r="E158" i="13" s="1"/>
  <c r="D160" i="13"/>
  <c r="E160" i="13" s="1"/>
  <c r="D162" i="13"/>
  <c r="E162" i="13" s="1"/>
  <c r="D164" i="13"/>
  <c r="E164" i="13" s="1"/>
  <c r="D166" i="13"/>
  <c r="E166" i="13" s="1"/>
  <c r="D168" i="13"/>
  <c r="E168" i="13" s="1"/>
  <c r="D170" i="13"/>
  <c r="E170" i="13" s="1"/>
  <c r="D172" i="13"/>
  <c r="E172" i="13" s="1"/>
  <c r="D174" i="13"/>
  <c r="E174" i="13" s="1"/>
  <c r="D176" i="13"/>
  <c r="E176" i="13" s="1"/>
  <c r="D178" i="13"/>
  <c r="E178" i="13" s="1"/>
  <c r="D180" i="13"/>
  <c r="E180" i="13" s="1"/>
  <c r="D182" i="13"/>
  <c r="E182" i="13" s="1"/>
  <c r="D184" i="13"/>
  <c r="E184" i="13" s="1"/>
  <c r="D186" i="13"/>
  <c r="E186" i="13" s="1"/>
  <c r="D188" i="13"/>
  <c r="E188" i="13" s="1"/>
  <c r="D190" i="13"/>
  <c r="E190" i="13" s="1"/>
  <c r="D192" i="13"/>
  <c r="E192" i="13" s="1"/>
  <c r="D194" i="13"/>
  <c r="E194" i="13" s="1"/>
  <c r="D196" i="13"/>
  <c r="E196" i="13" s="1"/>
  <c r="D198" i="13"/>
  <c r="E198" i="13" s="1"/>
  <c r="D200" i="13"/>
  <c r="E200" i="13" s="1"/>
  <c r="D202" i="13"/>
  <c r="E202" i="13" s="1"/>
  <c r="D204" i="13"/>
  <c r="E204" i="13" s="1"/>
  <c r="D206" i="13"/>
  <c r="E206" i="13" s="1"/>
  <c r="D208" i="13"/>
  <c r="E208" i="13" s="1"/>
  <c r="D210" i="13"/>
  <c r="E210" i="13" s="1"/>
  <c r="D212" i="13"/>
  <c r="E212" i="13" s="1"/>
  <c r="D214" i="13"/>
  <c r="E214" i="13" s="1"/>
  <c r="D216" i="13"/>
  <c r="E216" i="13" s="1"/>
  <c r="D218" i="13"/>
  <c r="E218" i="13" s="1"/>
  <c r="D220" i="13"/>
  <c r="E220" i="13" s="1"/>
  <c r="D222" i="13"/>
  <c r="E222" i="13" s="1"/>
  <c r="D224" i="13"/>
  <c r="E224" i="13" s="1"/>
  <c r="D226" i="13"/>
  <c r="E226" i="13" s="1"/>
  <c r="D228" i="13"/>
  <c r="E228" i="13" s="1"/>
  <c r="D230" i="13"/>
  <c r="E230" i="13" s="1"/>
  <c r="D232" i="13"/>
  <c r="E232" i="13" s="1"/>
  <c r="D234" i="13"/>
  <c r="E234" i="13" s="1"/>
  <c r="D236" i="13"/>
  <c r="E236" i="13" s="1"/>
  <c r="D238" i="13"/>
  <c r="E238" i="13" s="1"/>
  <c r="D240" i="13"/>
  <c r="E240" i="13" s="1"/>
  <c r="D242" i="13"/>
  <c r="E242" i="13" s="1"/>
  <c r="D244" i="13"/>
  <c r="E244" i="13" s="1"/>
  <c r="D246" i="13"/>
  <c r="E246" i="13" s="1"/>
  <c r="D248" i="13"/>
  <c r="E248" i="13" s="1"/>
  <c r="D250" i="13"/>
  <c r="E250" i="13" s="1"/>
  <c r="D252" i="13"/>
  <c r="E252" i="13" s="1"/>
  <c r="D254" i="13"/>
  <c r="E254" i="13" s="1"/>
  <c r="D256" i="13"/>
  <c r="E256" i="13" s="1"/>
  <c r="D258" i="13"/>
  <c r="E258" i="13" s="1"/>
  <c r="D260" i="13"/>
  <c r="E260" i="13" s="1"/>
  <c r="D262" i="13"/>
  <c r="E262" i="13" s="1"/>
  <c r="D264" i="13"/>
  <c r="E264" i="13" s="1"/>
  <c r="D266" i="13"/>
  <c r="E266" i="13" s="1"/>
  <c r="D268" i="13"/>
  <c r="E268" i="13" s="1"/>
  <c r="D270" i="13"/>
  <c r="E270" i="13" s="1"/>
  <c r="D272" i="13"/>
  <c r="E272" i="13" s="1"/>
  <c r="D274" i="13"/>
  <c r="E274" i="13" s="1"/>
  <c r="D276" i="13"/>
  <c r="E276" i="13" s="1"/>
  <c r="D278" i="13"/>
  <c r="E278" i="13" s="1"/>
  <c r="D280" i="13"/>
  <c r="E280" i="13" s="1"/>
  <c r="D282" i="13"/>
  <c r="E282" i="13" s="1"/>
  <c r="D284" i="13"/>
  <c r="E284" i="13" s="1"/>
  <c r="D286" i="13"/>
  <c r="E286" i="13" s="1"/>
  <c r="D288" i="13"/>
  <c r="E288" i="13" s="1"/>
  <c r="D290" i="13"/>
  <c r="E290" i="13" s="1"/>
  <c r="D292" i="13"/>
  <c r="E292" i="13" s="1"/>
  <c r="D294" i="13"/>
  <c r="E294" i="13" s="1"/>
  <c r="D296" i="13"/>
  <c r="E296" i="13" s="1"/>
  <c r="D298" i="13"/>
  <c r="E298" i="13" s="1"/>
  <c r="D300" i="13"/>
  <c r="E300" i="13" s="1"/>
  <c r="D302" i="13"/>
  <c r="E302" i="13" s="1"/>
  <c r="D304" i="13"/>
  <c r="E304" i="13" s="1"/>
  <c r="D306" i="13"/>
  <c r="E306" i="13" s="1"/>
  <c r="D308" i="13"/>
  <c r="E308" i="13" s="1"/>
  <c r="D310" i="13"/>
  <c r="E310" i="13" s="1"/>
  <c r="D312" i="13"/>
  <c r="E312" i="13" s="1"/>
  <c r="D314" i="13"/>
  <c r="E314" i="13" s="1"/>
  <c r="D316" i="13"/>
  <c r="E316" i="13" s="1"/>
  <c r="D318" i="13"/>
  <c r="E318" i="13" s="1"/>
  <c r="D320" i="13"/>
  <c r="E320" i="13" s="1"/>
  <c r="D322" i="13"/>
  <c r="E322" i="13" s="1"/>
  <c r="D324" i="13"/>
  <c r="E324" i="13" s="1"/>
  <c r="D326" i="13"/>
  <c r="E326" i="13" s="1"/>
  <c r="D328" i="13"/>
  <c r="E328" i="13" s="1"/>
  <c r="D330" i="13"/>
  <c r="E330" i="13" s="1"/>
  <c r="D332" i="13"/>
  <c r="E332" i="13" s="1"/>
  <c r="D334" i="13"/>
  <c r="E334" i="13" s="1"/>
  <c r="D336" i="13"/>
  <c r="E336" i="13" s="1"/>
  <c r="D338" i="13"/>
  <c r="E338" i="13" s="1"/>
  <c r="D340" i="13"/>
  <c r="E340" i="13" s="1"/>
  <c r="D342" i="13"/>
  <c r="E342" i="13" s="1"/>
  <c r="D344" i="13"/>
  <c r="E344" i="13" s="1"/>
  <c r="D346" i="13"/>
  <c r="E346" i="13" s="1"/>
  <c r="D348" i="13"/>
  <c r="E348" i="13" s="1"/>
  <c r="D350" i="13"/>
  <c r="E350" i="13" s="1"/>
  <c r="D352" i="13"/>
  <c r="E352" i="13" s="1"/>
  <c r="D354" i="13"/>
  <c r="E354" i="13" s="1"/>
  <c r="D356" i="13"/>
  <c r="E356" i="13" s="1"/>
  <c r="D358" i="13"/>
  <c r="E358" i="13" s="1"/>
  <c r="D360" i="13"/>
  <c r="E360" i="13" s="1"/>
  <c r="D362" i="13"/>
  <c r="E362" i="13" s="1"/>
  <c r="D364" i="13"/>
  <c r="E364" i="13" s="1"/>
  <c r="D366" i="13"/>
  <c r="E366" i="13" s="1"/>
  <c r="D368" i="13"/>
  <c r="E368" i="13" s="1"/>
  <c r="D370" i="13"/>
  <c r="E370" i="13" s="1"/>
  <c r="D372" i="13"/>
  <c r="E372" i="13" s="1"/>
  <c r="D374" i="13"/>
  <c r="E374" i="13" s="1"/>
  <c r="D376" i="13"/>
  <c r="E376" i="13" s="1"/>
  <c r="D378" i="13"/>
  <c r="E378" i="13" s="1"/>
  <c r="D380" i="13"/>
  <c r="E380" i="13" s="1"/>
  <c r="D382" i="13"/>
  <c r="E382" i="13" s="1"/>
  <c r="D384" i="13"/>
  <c r="E384" i="13" s="1"/>
  <c r="D386" i="13"/>
  <c r="E386" i="13" s="1"/>
  <c r="D388" i="13"/>
  <c r="E388" i="13" s="1"/>
  <c r="D390" i="13"/>
  <c r="E390" i="13" s="1"/>
  <c r="D392" i="13"/>
  <c r="E392" i="13" s="1"/>
  <c r="D394" i="13"/>
  <c r="E394" i="13" s="1"/>
  <c r="D396" i="13"/>
  <c r="E396" i="13" s="1"/>
  <c r="D398" i="13"/>
  <c r="E398" i="13" s="1"/>
  <c r="D400" i="13"/>
  <c r="E400" i="13" s="1"/>
  <c r="D402" i="13"/>
  <c r="E402" i="13" s="1"/>
  <c r="D404" i="13"/>
  <c r="E404" i="13" s="1"/>
  <c r="D8" i="13"/>
  <c r="E8" i="13" s="1"/>
  <c r="D17" i="13"/>
  <c r="E17" i="13" s="1"/>
  <c r="D25" i="13"/>
  <c r="E25" i="13" s="1"/>
  <c r="D33" i="13"/>
  <c r="E33" i="13" s="1"/>
  <c r="D41" i="13"/>
  <c r="E41" i="13" s="1"/>
  <c r="D49" i="13"/>
  <c r="E49" i="13" s="1"/>
  <c r="D57" i="13"/>
  <c r="E57" i="13" s="1"/>
  <c r="D65" i="13"/>
  <c r="E65" i="13" s="1"/>
  <c r="D73" i="13"/>
  <c r="E73" i="13" s="1"/>
  <c r="D81" i="13"/>
  <c r="E81" i="13" s="1"/>
  <c r="D89" i="13"/>
  <c r="E89" i="13" s="1"/>
  <c r="D97" i="13"/>
  <c r="E97" i="13" s="1"/>
  <c r="D105" i="13"/>
  <c r="E105" i="13" s="1"/>
  <c r="D113" i="13"/>
  <c r="E113" i="13" s="1"/>
  <c r="D117" i="13"/>
  <c r="E117" i="13" s="1"/>
  <c r="D121" i="13"/>
  <c r="E121" i="13" s="1"/>
  <c r="D125" i="13"/>
  <c r="E125" i="13" s="1"/>
  <c r="D129" i="13"/>
  <c r="E129" i="13" s="1"/>
  <c r="D133" i="13"/>
  <c r="E133" i="13" s="1"/>
  <c r="D137" i="13"/>
  <c r="E137" i="13" s="1"/>
  <c r="D141" i="13"/>
  <c r="E141" i="13" s="1"/>
  <c r="D145" i="13"/>
  <c r="E145" i="13" s="1"/>
  <c r="D149" i="13"/>
  <c r="E149" i="13" s="1"/>
  <c r="D153" i="13"/>
  <c r="E153" i="13" s="1"/>
  <c r="D157" i="13"/>
  <c r="E157" i="13" s="1"/>
  <c r="D161" i="13"/>
  <c r="E161" i="13" s="1"/>
  <c r="D165" i="13"/>
  <c r="E165" i="13" s="1"/>
  <c r="D169" i="13"/>
  <c r="E169" i="13" s="1"/>
  <c r="D173" i="13"/>
  <c r="E173" i="13" s="1"/>
  <c r="D177" i="13"/>
  <c r="E177" i="13" s="1"/>
  <c r="D181" i="13"/>
  <c r="E181" i="13" s="1"/>
  <c r="D185" i="13"/>
  <c r="E185" i="13" s="1"/>
  <c r="D189" i="13"/>
  <c r="E189" i="13" s="1"/>
  <c r="D193" i="13"/>
  <c r="E193" i="13" s="1"/>
  <c r="D197" i="13"/>
  <c r="E197" i="13" s="1"/>
  <c r="D201" i="13"/>
  <c r="E201" i="13" s="1"/>
  <c r="D205" i="13"/>
  <c r="E205" i="13" s="1"/>
  <c r="D209" i="13"/>
  <c r="E209" i="13" s="1"/>
  <c r="D213" i="13"/>
  <c r="E213" i="13" s="1"/>
  <c r="D217" i="13"/>
  <c r="E217" i="13" s="1"/>
  <c r="D221" i="13"/>
  <c r="E221" i="13" s="1"/>
  <c r="D225" i="13"/>
  <c r="E225" i="13" s="1"/>
  <c r="D229" i="13"/>
  <c r="E229" i="13" s="1"/>
  <c r="D233" i="13"/>
  <c r="E233" i="13" s="1"/>
  <c r="D237" i="13"/>
  <c r="E237" i="13" s="1"/>
  <c r="D241" i="13"/>
  <c r="E241" i="13" s="1"/>
  <c r="D245" i="13"/>
  <c r="E245" i="13" s="1"/>
  <c r="D249" i="13"/>
  <c r="E249" i="13" s="1"/>
  <c r="D253" i="13"/>
  <c r="E253" i="13" s="1"/>
  <c r="D257" i="13"/>
  <c r="E257" i="13" s="1"/>
  <c r="D261" i="13"/>
  <c r="E261" i="13" s="1"/>
  <c r="D265" i="13"/>
  <c r="E265" i="13" s="1"/>
  <c r="D269" i="13"/>
  <c r="E269" i="13" s="1"/>
  <c r="D273" i="13"/>
  <c r="E273" i="13" s="1"/>
  <c r="D277" i="13"/>
  <c r="E277" i="13" s="1"/>
  <c r="D281" i="13"/>
  <c r="E281" i="13" s="1"/>
  <c r="D285" i="13"/>
  <c r="E285" i="13" s="1"/>
  <c r="D289" i="13"/>
  <c r="E289" i="13" s="1"/>
  <c r="D293" i="13"/>
  <c r="E293" i="13" s="1"/>
  <c r="D297" i="13"/>
  <c r="E297" i="13" s="1"/>
  <c r="D301" i="13"/>
  <c r="E301" i="13" s="1"/>
  <c r="D305" i="13"/>
  <c r="E305" i="13" s="1"/>
  <c r="D309" i="13"/>
  <c r="E309" i="13" s="1"/>
  <c r="D313" i="13"/>
  <c r="E313" i="13" s="1"/>
  <c r="D317" i="13"/>
  <c r="E317" i="13" s="1"/>
  <c r="D321" i="13"/>
  <c r="E321" i="13" s="1"/>
  <c r="D325" i="13"/>
  <c r="E325" i="13" s="1"/>
  <c r="D329" i="13"/>
  <c r="E329" i="13" s="1"/>
  <c r="D333" i="13"/>
  <c r="E333" i="13" s="1"/>
  <c r="D337" i="13"/>
  <c r="E337" i="13" s="1"/>
  <c r="D341" i="13"/>
  <c r="E341" i="13" s="1"/>
  <c r="D345" i="13"/>
  <c r="E345" i="13" s="1"/>
  <c r="D349" i="13"/>
  <c r="E349" i="13" s="1"/>
  <c r="D353" i="13"/>
  <c r="E353" i="13" s="1"/>
  <c r="D357" i="13"/>
  <c r="E357" i="13" s="1"/>
  <c r="D361" i="13"/>
  <c r="E361" i="13" s="1"/>
  <c r="D365" i="13"/>
  <c r="E365" i="13" s="1"/>
  <c r="D369" i="13"/>
  <c r="E369" i="13" s="1"/>
  <c r="D373" i="13"/>
  <c r="E373" i="13" s="1"/>
  <c r="D377" i="13"/>
  <c r="E377" i="13" s="1"/>
  <c r="D381" i="13"/>
  <c r="E381" i="13" s="1"/>
  <c r="D385" i="13"/>
  <c r="E385" i="13" s="1"/>
  <c r="D389" i="13"/>
  <c r="E389" i="13" s="1"/>
  <c r="D393" i="13"/>
  <c r="E393" i="13" s="1"/>
  <c r="D397" i="13"/>
  <c r="E397" i="13" s="1"/>
  <c r="D401" i="13"/>
  <c r="E401" i="13" s="1"/>
  <c r="D405" i="13"/>
  <c r="E405" i="13" s="1"/>
  <c r="D13" i="13"/>
  <c r="E13" i="13" s="1"/>
  <c r="D21" i="13"/>
  <c r="E21" i="13" s="1"/>
  <c r="D29" i="13"/>
  <c r="E29" i="13" s="1"/>
  <c r="D37" i="13"/>
  <c r="E37" i="13" s="1"/>
  <c r="D45" i="13"/>
  <c r="E45" i="13" s="1"/>
  <c r="D53" i="13"/>
  <c r="E53" i="13" s="1"/>
  <c r="D61" i="13"/>
  <c r="E61" i="13" s="1"/>
  <c r="D69" i="13"/>
  <c r="E69" i="13" s="1"/>
  <c r="D77" i="13"/>
  <c r="E77" i="13" s="1"/>
  <c r="D85" i="13"/>
  <c r="E85" i="13" s="1"/>
  <c r="D93" i="13"/>
  <c r="E93" i="13" s="1"/>
  <c r="D101" i="13"/>
  <c r="E101" i="13" s="1"/>
  <c r="D109" i="13"/>
  <c r="E109" i="13" s="1"/>
  <c r="D115" i="13"/>
  <c r="E115" i="13" s="1"/>
  <c r="D119" i="13"/>
  <c r="E119" i="13" s="1"/>
  <c r="D123" i="13"/>
  <c r="E123" i="13" s="1"/>
  <c r="D127" i="13"/>
  <c r="E127" i="13" s="1"/>
  <c r="D131" i="13"/>
  <c r="E131" i="13" s="1"/>
  <c r="D135" i="13"/>
  <c r="E135" i="13" s="1"/>
  <c r="D139" i="13"/>
  <c r="E139" i="13" s="1"/>
  <c r="D143" i="13"/>
  <c r="E143" i="13" s="1"/>
  <c r="D147" i="13"/>
  <c r="E147" i="13" s="1"/>
  <c r="D151" i="13"/>
  <c r="E151" i="13" s="1"/>
  <c r="D155" i="13"/>
  <c r="E155" i="13" s="1"/>
  <c r="D159" i="13"/>
  <c r="E159" i="13" s="1"/>
  <c r="D163" i="13"/>
  <c r="E163" i="13" s="1"/>
  <c r="D167" i="13"/>
  <c r="E167" i="13" s="1"/>
  <c r="D171" i="13"/>
  <c r="E171" i="13" s="1"/>
  <c r="D175" i="13"/>
  <c r="E175" i="13" s="1"/>
  <c r="D179" i="13"/>
  <c r="E179" i="13" s="1"/>
  <c r="D183" i="13"/>
  <c r="E183" i="13" s="1"/>
  <c r="D187" i="13"/>
  <c r="E187" i="13" s="1"/>
  <c r="D191" i="13"/>
  <c r="E191" i="13" s="1"/>
  <c r="D195" i="13"/>
  <c r="E195" i="13" s="1"/>
  <c r="D199" i="13"/>
  <c r="E199" i="13" s="1"/>
  <c r="D203" i="13"/>
  <c r="E203" i="13" s="1"/>
  <c r="D207" i="13"/>
  <c r="E207" i="13" s="1"/>
  <c r="D211" i="13"/>
  <c r="E211" i="13" s="1"/>
  <c r="D215" i="13"/>
  <c r="E215" i="13" s="1"/>
  <c r="D219" i="13"/>
  <c r="E219" i="13" s="1"/>
  <c r="D223" i="13"/>
  <c r="E223" i="13" s="1"/>
  <c r="D227" i="13"/>
  <c r="E227" i="13" s="1"/>
  <c r="D231" i="13"/>
  <c r="E231" i="13" s="1"/>
  <c r="D235" i="13"/>
  <c r="E235" i="13" s="1"/>
  <c r="D239" i="13"/>
  <c r="E239" i="13" s="1"/>
  <c r="D243" i="13"/>
  <c r="E243" i="13" s="1"/>
  <c r="D247" i="13"/>
  <c r="E247" i="13" s="1"/>
  <c r="D251" i="13"/>
  <c r="E251" i="13" s="1"/>
  <c r="D255" i="13"/>
  <c r="E255" i="13" s="1"/>
  <c r="D259" i="13"/>
  <c r="E259" i="13" s="1"/>
  <c r="D263" i="13"/>
  <c r="E263" i="13" s="1"/>
  <c r="D267" i="13"/>
  <c r="E267" i="13" s="1"/>
  <c r="D271" i="13"/>
  <c r="E271" i="13" s="1"/>
  <c r="D275" i="13"/>
  <c r="E275" i="13" s="1"/>
  <c r="D279" i="13"/>
  <c r="E279" i="13" s="1"/>
  <c r="D283" i="13"/>
  <c r="E283" i="13" s="1"/>
  <c r="D287" i="13"/>
  <c r="E287" i="13" s="1"/>
  <c r="D291" i="13"/>
  <c r="E291" i="13" s="1"/>
  <c r="D295" i="13"/>
  <c r="E295" i="13" s="1"/>
  <c r="D299" i="13"/>
  <c r="E299" i="13" s="1"/>
  <c r="D303" i="13"/>
  <c r="E303" i="13" s="1"/>
  <c r="D307" i="13"/>
  <c r="E307" i="13" s="1"/>
  <c r="D311" i="13"/>
  <c r="E311" i="13" s="1"/>
  <c r="D315" i="13"/>
  <c r="E315" i="13" s="1"/>
  <c r="D319" i="13"/>
  <c r="E319" i="13" s="1"/>
  <c r="D323" i="13"/>
  <c r="E323" i="13" s="1"/>
  <c r="D327" i="13"/>
  <c r="E327" i="13" s="1"/>
  <c r="D331" i="13"/>
  <c r="E331" i="13" s="1"/>
  <c r="D335" i="13"/>
  <c r="E335" i="13" s="1"/>
  <c r="D339" i="13"/>
  <c r="E339" i="13" s="1"/>
  <c r="D343" i="13"/>
  <c r="E343" i="13" s="1"/>
  <c r="D347" i="13"/>
  <c r="E347" i="13" s="1"/>
  <c r="D351" i="13"/>
  <c r="E351" i="13" s="1"/>
  <c r="D355" i="13"/>
  <c r="E355" i="13" s="1"/>
  <c r="D359" i="13"/>
  <c r="E359" i="13" s="1"/>
  <c r="D363" i="13"/>
  <c r="E363" i="13" s="1"/>
  <c r="D367" i="13"/>
  <c r="E367" i="13" s="1"/>
  <c r="D371" i="13"/>
  <c r="E371" i="13" s="1"/>
  <c r="D375" i="13"/>
  <c r="E375" i="13" s="1"/>
  <c r="D379" i="13"/>
  <c r="E379" i="13" s="1"/>
  <c r="D383" i="13"/>
  <c r="E383" i="13" s="1"/>
  <c r="D387" i="13"/>
  <c r="E387" i="13" s="1"/>
  <c r="D391" i="13"/>
  <c r="E391" i="13" s="1"/>
  <c r="D395" i="13"/>
  <c r="E395" i="13" s="1"/>
  <c r="D399" i="13"/>
  <c r="E399" i="13" s="1"/>
  <c r="D403" i="13"/>
  <c r="E403" i="13" s="1"/>
  <c r="S7" i="8"/>
  <c r="S8" i="8"/>
  <c r="S9" i="8"/>
  <c r="E407" i="13" l="1"/>
  <c r="E408" i="13"/>
  <c r="E406" i="13"/>
</calcChain>
</file>

<file path=xl/sharedStrings.xml><?xml version="1.0" encoding="utf-8"?>
<sst xmlns="http://schemas.openxmlformats.org/spreadsheetml/2006/main" count="451" uniqueCount="244">
  <si>
    <t>Oportunidades</t>
  </si>
  <si>
    <t>Marketing</t>
  </si>
  <si>
    <t>Recursos Humanos</t>
  </si>
  <si>
    <t>Área</t>
  </si>
  <si>
    <t>Básico</t>
  </si>
  <si>
    <t>Importante</t>
  </si>
  <si>
    <t>Urgente</t>
  </si>
  <si>
    <t>Oportunidades Mapeadas</t>
  </si>
  <si>
    <t>Ranking</t>
  </si>
  <si>
    <t>Alta</t>
  </si>
  <si>
    <t>Total</t>
  </si>
  <si>
    <t>Atrasado</t>
  </si>
  <si>
    <t>%</t>
  </si>
  <si>
    <t>Áreas</t>
  </si>
  <si>
    <t>2. Oportunidades</t>
  </si>
  <si>
    <t>Nota</t>
  </si>
  <si>
    <t>Concluídos</t>
  </si>
  <si>
    <t>Gastos</t>
  </si>
  <si>
    <t>DIAGNÓSTICO EMPRESARIAL</t>
  </si>
  <si>
    <t>Finanzas</t>
  </si>
  <si>
    <t>Registro de Áreas de la empresa o del proyecto</t>
  </si>
  <si>
    <t>Estrategia</t>
  </si>
  <si>
    <t>Operaciones</t>
  </si>
  <si>
    <t>Tecnología</t>
  </si>
  <si>
    <t>Respuestas</t>
  </si>
  <si>
    <t>Posibles acciones</t>
  </si>
  <si>
    <t>Si</t>
  </si>
  <si>
    <t>No</t>
  </si>
  <si>
    <t>¿Existe una declaración de misión definida?</t>
  </si>
  <si>
    <t>¿Hay una declaración de visión definida?</t>
  </si>
  <si>
    <t>¿Están definidos los valores deseados de la empresa?</t>
  </si>
  <si>
    <t>¿Se han identificado los puntos fuertes y débiles de la empresa?</t>
  </si>
  <si>
    <t>¿Se han identificado las oportunidades y amenazas del negocio?</t>
  </si>
  <si>
    <t>¿Está estudiado y se conoce el sector de actuación?</t>
  </si>
  <si>
    <t>¿Existen barreras de entrada para los nuevos actores del sector?</t>
  </si>
  <si>
    <t>¿Se conoce el segmento de clientes?</t>
  </si>
  <si>
    <t>¿Se buscan nuevos segmentos de clientes?</t>
  </si>
  <si>
    <t>¿Se conocen los principales competidores?</t>
  </si>
  <si>
    <t>¿Existe un diferencial estratégico con respecto a los competidores?</t>
  </si>
  <si>
    <t>¿Se lleva a cabo una planificación estratégica anual?</t>
  </si>
  <si>
    <t>¿Se han fijado objetivos para todas las áreas de la empresa?</t>
  </si>
  <si>
    <t>¿Se analizan los indicadores para formular estrategias?</t>
  </si>
  <si>
    <t>¿Se han elaborado estrategias a corto plazo (próximos 3 meses)?</t>
  </si>
  <si>
    <t>¿Se han elaborado estrategias a medio plazo (4-12 meses)?</t>
  </si>
  <si>
    <t>¿Se han desarrollado estrategias a largo plazo (13 meses o más)?</t>
  </si>
  <si>
    <t>¿Se han elaborado planes de acción para aplicar las estrategias?</t>
  </si>
  <si>
    <t>¿Se supervisan los planes de acción semanalmente?</t>
  </si>
  <si>
    <t>¿Se realiza el seguimiento de los resultados en una hoja de cálculo o sistema?</t>
  </si>
  <si>
    <t>¿Se controla el flujo de caja?</t>
  </si>
  <si>
    <t>¿Se controla el saldo bancario?</t>
  </si>
  <si>
    <t>¿Se controlan las cuentas por pagar y por cobrar?</t>
  </si>
  <si>
    <t>¿Existe un seguimiento y cobro de los morosos?</t>
  </si>
  <si>
    <t>¿Están separadas las cuentas de la empresa y las de los propietarios?</t>
  </si>
  <si>
    <t>¿Se controla el capital circulante?</t>
  </si>
  <si>
    <t>¿Existe un capital de reserva para las crisis?</t>
  </si>
  <si>
    <t>¿Se contrata a una empresa o a un contable para llevar la contabilidad?</t>
  </si>
  <si>
    <t>¿El control financiero se realiza en una hoja de cálculo o en un sistema?</t>
  </si>
  <si>
    <t>¿Se realizan inversiones en la empresa?</t>
  </si>
  <si>
    <t>¿Se realizan inversiones financieras?</t>
  </si>
  <si>
    <t>La proyección de los ingresos se hace al principio del año?</t>
  </si>
  <si>
    <t>¿La proyección de los gastos se hace al principio del año?</t>
  </si>
  <si>
    <t>¿Se lleva a cabo un control presupuestario?</t>
  </si>
  <si>
    <t>¿Los préstamos están controlados o no son necesarios?</t>
  </si>
  <si>
    <t>¿Existe una separación entre costes y gastos?</t>
  </si>
  <si>
    <t>¿El precio de los productos o servicios se fija según un método?</t>
  </si>
  <si>
    <t>¿Se ha calculado el punto de equilibrio de los productos o servicios?</t>
  </si>
  <si>
    <t>¿Se controla la rentabilidad de la empresa?</t>
  </si>
  <si>
    <t>¿Se controla el precio medio de la divisa?</t>
  </si>
  <si>
    <t>¿Se ha creado un logotipo?</t>
  </si>
  <si>
    <t>¿Se utiliza la identidad visual en todos los materiales de la empresa?</t>
  </si>
  <si>
    <t>¿Tiene la empresa un sitio web?</t>
  </si>
  <si>
    <t>¿Tiene la empresa un blog y/o redes sociales?</t>
  </si>
  <si>
    <t>¿Se generan nuevos contenidos periódicamente?</t>
  </si>
  <si>
    <t>¿Se utilizan estrategias de marketing de contenidos para impulsar esta creación?</t>
  </si>
  <si>
    <t>¿Se lleva a cabo el registro de clientes potenciales (correos electrónicos de clientes)?</t>
  </si>
  <si>
    <t>¿Tiene la empresa estrategias de marketing por correo electrónico?</t>
  </si>
  <si>
    <t>¿La publicidad de la empresa se realiza teniendo en cuenta el público objetivo?</t>
  </si>
  <si>
    <t>¿Se realiza publicidad online (adwords, facebook ads, etc.)?</t>
  </si>
  <si>
    <t>¿Se realiza publicidad fuera de línea (periódicos, radio, revistas, vallas publicitarias, etc.)?</t>
  </si>
  <si>
    <t>¿Se miden los resultados de las acciones de comunicación?</t>
  </si>
  <si>
    <t>¿El registro de clientes se realiza en un sistema u hoja de cálculo (CRM)?</t>
  </si>
  <si>
    <t>¿Existe un proceso de venta estructurado?</t>
  </si>
  <si>
    <t>¿Se hacen ofertas de mejores productos o servicios (upsell) a los clientes?</t>
  </si>
  <si>
    <t>¿Se hacen ofertas de productos o servicios complementarios (venta cruzada)?</t>
  </si>
  <si>
    <t>¿Se realiza una encuesta de satisfacción?</t>
  </si>
  <si>
    <t>¿Son positivos los resultados de la encuesta de satisfacción?</t>
  </si>
  <si>
    <t>¿Se diseñan las estrategias teniendo en cuenta la investigación sobre la satisfacción?</t>
  </si>
  <si>
    <t>¿Tiene la empresa embajadores o afiliados?</t>
  </si>
  <si>
    <t>¿Existe un proceso de contratación de personal?</t>
  </si>
  <si>
    <t>¿Se realizan pruebas, dinámicas y/o entrevistas antes de la contratación?</t>
  </si>
  <si>
    <t>¿Hay una presentación de la empresa para los nuevos empleados?</t>
  </si>
  <si>
    <t>¿Existe un plan de desarrollo de los empleados?</t>
  </si>
  <si>
    <t>¿Están definidas las competencias importantes para la empresa?</t>
  </si>
  <si>
    <t>¿Se imparten sesiones y cursos de formación a los nuevos contratados?</t>
  </si>
  <si>
    <t>¿Se llevan a cabo cursos de formación y cursos para las personas que ocupan nuevos puestos?</t>
  </si>
  <si>
    <t>¿Se realiza periódicamente una encuesta de clima organizacional (OCP)?</t>
  </si>
  <si>
    <t>¿Se elaboran las estrategias teniendo en cuenta la encuesta sobre el clima?</t>
  </si>
  <si>
    <t>¿Existe un plan de comunicación interna en la empresa?</t>
  </si>
  <si>
    <t>¿Se lleva a cabo una evaluación del rendimiento periódicamente?</t>
  </si>
  <si>
    <t>¿Se aplican políticas de reconocimiento e incentivos?</t>
  </si>
  <si>
    <t>¿Se hace el reconocimiento con criterios claros y objetivos definidos?</t>
  </si>
  <si>
    <t>¿Se da retroalimentación a los empleados con bajo rendimiento?</t>
  </si>
  <si>
    <t>¿Se da feedback a los empleados con buen rendimiento?</t>
  </si>
  <si>
    <t>¿Existe un plan de trabajo y salario establecido?</t>
  </si>
  <si>
    <t>¿Son las remuneraciones compatibles con el sector de actividad de la empresa?</t>
  </si>
  <si>
    <t>¿Se respeta la legislación laboral (pagos, vacaciones, horas extras, etc.)?</t>
  </si>
  <si>
    <t>¿El registro de los empleados se realiza en una hoja de cálculo o en un sistema?</t>
  </si>
  <si>
    <t>¿Están los principales procesos de la empresa trazados?</t>
  </si>
  <si>
    <t>¿Existen indicadores establecidos para los procesos mapeados?</t>
  </si>
  <si>
    <t>¿Están mapeados los principales riesgos que podrían afectar a la empresa?</t>
  </si>
  <si>
    <t>¿Se lleva a cabo una priorización de los riesgos más graves?</t>
  </si>
  <si>
    <t>¿Se han creado estrategias para hacer frente a los riesgos más graves?</t>
  </si>
  <si>
    <t>¿Existe una política de control de calidad de los productos o servicios?</t>
  </si>
  <si>
    <t>¿Se aplican mejoras en los productos o servicios con estas aportaciones?</t>
  </si>
  <si>
    <t>¿Se mide la cantidad de problemas con los productos o servicios?</t>
  </si>
  <si>
    <t>¿Existe una política de control de calidad del servicio?</t>
  </si>
  <si>
    <t>¿Se aplican mejoras en el servicio al cliente con estas aportaciones?</t>
  </si>
  <si>
    <t>¿Se mide la cantidad de quejas en el servicio de atención al cliente?</t>
  </si>
  <si>
    <t>¿Existe una política de control de calidad para los procesos de la empresa?</t>
  </si>
  <si>
    <t>¿Se aplican mejoras en los procesos con estas aportaciones?</t>
  </si>
  <si>
    <t>¿Sigue la empresa la normativa de los organismos especializados?</t>
  </si>
  <si>
    <t>¿Se entregan los productos o servicios en los plazos estipulados?</t>
  </si>
  <si>
    <t>¿Existen criterios para evaluar y elegir a los proveedores?</t>
  </si>
  <si>
    <t>¿El registro de proveedores se realiza en una hoja de cálculo o sistema?</t>
  </si>
  <si>
    <t>¿Las compras sólo se realizan después de haber recibido al menos tres presupuestos diferentes?</t>
  </si>
  <si>
    <t>¿Adopta la empresa un proceso de mejora continua?</t>
  </si>
  <si>
    <t>¿Tiene la empresa control sobre sus inventarios y/o existencias?</t>
  </si>
  <si>
    <t>¿Comprenden y apoyan los líderes de la empresa el proceso de transformación digital?</t>
  </si>
  <si>
    <t>¿Hay un presupuesto asignado para la transformación digital de la empresa?</t>
  </si>
  <si>
    <t>¿Es buena la calidad de Internet?</t>
  </si>
  <si>
    <t>¿Están virtualizados los activos físicos y las instalaciones?</t>
  </si>
  <si>
    <t>¿Están digitalizados los controles y procesos de la empresa?</t>
  </si>
  <si>
    <t>¿Se han automatizado los procesos y actividades operativas?</t>
  </si>
  <si>
    <t>¿Se han externalizado los procesos y actividades operativas?</t>
  </si>
  <si>
    <t>¿Se generan automáticamente los informes de indicadores clave?</t>
  </si>
  <si>
    <t>¿Pueden analizarse estos informes en cuadros de mando visuales?</t>
  </si>
  <si>
    <t>¿Se utilizan sistemas u hojas de cálculo en todas las áreas de la empresa?</t>
  </si>
  <si>
    <t>¿Están integrados los sistemas u hojas de cálculo?</t>
  </si>
  <si>
    <t>¿Existe una agenda compartida entre los empleados de la empresa?</t>
  </si>
  <si>
    <t>¿Se comparten los documentos en red (Dropbox, One Drive, etc.)?</t>
  </si>
  <si>
    <t>¿La comunicación interna se realiza a través de un sistema (Slack, Microsoft Teams, etc.)?</t>
  </si>
  <si>
    <t>¿Tiene la empresa una política de Interior?</t>
  </si>
  <si>
    <t>¿La comunicación con los clientes utiliza el chat en línea o el chatbot?</t>
  </si>
  <si>
    <t>¿La comunicación con los clientes utiliza un sistema de tickets para las quejas y la asistencia?</t>
  </si>
  <si>
    <t>¿Tiene la empresa desarrolladores contratados o subcontratados?</t>
  </si>
  <si>
    <t>¿Se busca un perfil profesional moderno en el proceso de contratación?</t>
  </si>
  <si>
    <t>¿Las iniciativas de innovación son bien aceptadas por los directivos?</t>
  </si>
  <si>
    <t>Evaluación</t>
  </si>
  <si>
    <t>Nivel de madurez</t>
  </si>
  <si>
    <t>Evaluación general</t>
  </si>
  <si>
    <t>Evaluación de las áreas</t>
  </si>
  <si>
    <t>Intermedio</t>
  </si>
  <si>
    <t>Avanzado</t>
  </si>
  <si>
    <t>Importancia para la empresa</t>
  </si>
  <si>
    <t>Urgencia de realización</t>
  </si>
  <si>
    <t>Facilidad para implementar</t>
  </si>
  <si>
    <t>Nota de priorización</t>
  </si>
  <si>
    <t>Muy importante</t>
  </si>
  <si>
    <t>No es muy importante</t>
  </si>
  <si>
    <t>No tiene ninguna importancia</t>
  </si>
  <si>
    <t>Altamente importante</t>
  </si>
  <si>
    <t>Muy urgente</t>
  </si>
  <si>
    <t>Ligeramente urgente</t>
  </si>
  <si>
    <t>No es urgente</t>
  </si>
  <si>
    <t>Altamente Urgente</t>
  </si>
  <si>
    <t>Difícil aplicación</t>
  </si>
  <si>
    <t>Facilidad Accesible</t>
  </si>
  <si>
    <t>Facilidad Total</t>
  </si>
  <si>
    <t>Facilidad Media</t>
  </si>
  <si>
    <t>Facilidad Baja</t>
  </si>
  <si>
    <t>Planes de empleo y salario</t>
  </si>
  <si>
    <t>Planificación estratégica</t>
  </si>
  <si>
    <t>Mejorar el control financiero</t>
  </si>
  <si>
    <t>Implementar el marketing digital</t>
  </si>
  <si>
    <t>Plan de objetivos</t>
  </si>
  <si>
    <t>Plan de acción</t>
  </si>
  <si>
    <t>Responsable</t>
  </si>
  <si>
    <t>Presupuesto Planificado</t>
  </si>
  <si>
    <t>Fecha de inicio</t>
  </si>
  <si>
    <t>Estatus</t>
  </si>
  <si>
    <t>F. de finalización prevista</t>
  </si>
  <si>
    <t>F. de finalización real</t>
  </si>
  <si>
    <t>Responsable 1</t>
  </si>
  <si>
    <t>Responsable 2</t>
  </si>
  <si>
    <t>Responsable 3</t>
  </si>
  <si>
    <t>Responsable 4</t>
  </si>
  <si>
    <t>Responsable 5</t>
  </si>
  <si>
    <t>Responsable 6</t>
  </si>
  <si>
    <t>Responsable 7</t>
  </si>
  <si>
    <t>Responsable 8</t>
  </si>
  <si>
    <t>Responsable 9</t>
  </si>
  <si>
    <t>Oportunidad</t>
  </si>
  <si>
    <t>Grupo de priorización</t>
  </si>
  <si>
    <t>Desglose % de oportunidades:</t>
  </si>
  <si>
    <t>Baja</t>
  </si>
  <si>
    <t>Intermedia</t>
  </si>
  <si>
    <t>Planes de acción</t>
  </si>
  <si>
    <t>No iniciado</t>
  </si>
  <si>
    <t>En curso</t>
  </si>
  <si>
    <t>Concluido</t>
  </si>
  <si>
    <t>Completado con retraso</t>
  </si>
  <si>
    <t>Presupuesto Utilizado</t>
  </si>
  <si>
    <t>INFORME DIAGNÓSTICO EMPRESARIAL</t>
  </si>
  <si>
    <t>Empresa analizada:</t>
  </si>
  <si>
    <t>Consultor responsable:</t>
  </si>
  <si>
    <t>Empresas X</t>
  </si>
  <si>
    <t>Andres Silva</t>
  </si>
  <si>
    <t>RESUMEN:</t>
  </si>
  <si>
    <t>1. Diagnóstico de la empresa</t>
  </si>
  <si>
    <t>3. Plan de intervención</t>
  </si>
  <si>
    <t>Diagnóstico general</t>
  </si>
  <si>
    <t>Evaluación por áreas</t>
  </si>
  <si>
    <t>Observaciones:</t>
  </si>
  <si>
    <t>Clasificación de las 5 oportunidades más relevantes</t>
  </si>
  <si>
    <t>Mapa de oportunidades por área</t>
  </si>
  <si>
    <t>Oportunidades por grupo prioritario</t>
  </si>
  <si>
    <t>Planes de acción concluidos</t>
  </si>
  <si>
    <t>Planes de acción registrados</t>
  </si>
  <si>
    <t>Estado de los planes de acción</t>
  </si>
  <si>
    <t>Control de gastos</t>
  </si>
  <si>
    <t>Nivel</t>
  </si>
  <si>
    <t>Nivel de Madurez</t>
  </si>
  <si>
    <t>% Gasto</t>
  </si>
  <si>
    <t>Oportunidades mapeadas</t>
  </si>
  <si>
    <t>Control de gastos por área</t>
  </si>
  <si>
    <t>Gasto total</t>
  </si>
  <si>
    <t>N°</t>
  </si>
  <si>
    <r>
      <rPr>
        <b/>
        <sz val="10"/>
        <color theme="1"/>
        <rFont val="Calibri"/>
        <family val="2"/>
        <scheme val="minor"/>
      </rPr>
      <t>Nota:</t>
    </r>
    <r>
      <rPr>
        <b/>
        <sz val="10"/>
        <color theme="2" tint="-0.499984740745262"/>
        <rFont val="Calibri"/>
        <family val="2"/>
        <scheme val="minor"/>
      </rPr>
      <t xml:space="preserve"> En la sección de diagnóstico registra las 20 preguntas más relevantes del área</t>
    </r>
  </si>
  <si>
    <r>
      <t>Nota:</t>
    </r>
    <r>
      <rPr>
        <b/>
        <sz val="10"/>
        <color theme="2" tint="-0.499984740745262"/>
        <rFont val="Calibri"/>
        <family val="2"/>
        <scheme val="minor"/>
      </rPr>
      <t xml:space="preserve"> En la sección de diagnóstico registra las 20 preguntas más relevantes del área</t>
    </r>
  </si>
  <si>
    <t>Esta información se genera de manera automática</t>
  </si>
  <si>
    <t>Criterio</t>
  </si>
  <si>
    <t>Valor</t>
  </si>
  <si>
    <t>No editable | Valores de criterios de la sección oportunidades</t>
  </si>
  <si>
    <t>Información generada automáticamente</t>
  </si>
  <si>
    <t>-</t>
  </si>
  <si>
    <t>Lista de cargos de la empresa</t>
  </si>
  <si>
    <t>Determinar los indicadores para cada área</t>
  </si>
  <si>
    <t>Para hacer el cierre financiero</t>
  </si>
  <si>
    <t>Fijación de plazos para los proveedores</t>
  </si>
  <si>
    <t>Elegir posiciones para la oficina en casa</t>
  </si>
  <si>
    <t>Fijar una fecha para la planificación estratégica</t>
  </si>
  <si>
    <t>Búsqueda de software de gestión SEO</t>
  </si>
  <si>
    <t>Probar adwords para nuevos términos</t>
  </si>
  <si>
    <t>Determinar el plan de objetivos para el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</si>
</sst>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00000"/>
    <numFmt numFmtId="166" formatCode="#\°"/>
    <numFmt numFmtId="167" formatCode="&quot;$&quot;\ #,##0.00"/>
  </numFmts>
  <fonts count="3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64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10"/>
      <color theme="2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0462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B03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72146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rgb="FF006666"/>
      </left>
      <right style="thin">
        <color rgb="FF006666"/>
      </right>
      <top style="medium">
        <color rgb="FF006666"/>
      </top>
      <bottom style="medium">
        <color rgb="FF006666"/>
      </bottom>
      <diagonal/>
    </border>
    <border>
      <left style="thin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8" fillId="0" borderId="0"/>
  </cellStyleXfs>
  <cellXfs count="193">
    <xf numFmtId="0" fontId="0" fillId="0" borderId="0" xfId="0"/>
    <xf numFmtId="0" fontId="0" fillId="8" borderId="1" xfId="0" applyFill="1" applyBorder="1" applyAlignment="1" applyProtection="1">
      <alignment horizontal="left" vertical="center" indent="1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left" vertical="center" wrapText="1" indent="1"/>
      <protection locked="0"/>
    </xf>
    <xf numFmtId="0" fontId="0" fillId="10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8" borderId="0" xfId="0" applyFill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8" borderId="0" xfId="0" applyFont="1" applyFill="1" applyAlignment="1" applyProtection="1">
      <alignment horizontal="left" vertical="center"/>
      <protection locked="0"/>
    </xf>
    <xf numFmtId="0" fontId="1" fillId="8" borderId="0" xfId="0" applyFont="1" applyFill="1" applyProtection="1">
      <protection locked="0"/>
    </xf>
    <xf numFmtId="0" fontId="4" fillId="8" borderId="0" xfId="0" applyFont="1" applyFill="1" applyProtection="1">
      <protection locked="0"/>
    </xf>
    <xf numFmtId="0" fontId="8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0" fillId="10" borderId="0" xfId="0" applyFill="1" applyAlignment="1" applyProtection="1">
      <alignment horizontal="center"/>
      <protection locked="0"/>
    </xf>
    <xf numFmtId="0" fontId="0" fillId="9" borderId="0" xfId="0" applyFill="1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10" borderId="0" xfId="0" applyFill="1" applyAlignment="1" applyProtection="1">
      <alignment horizontal="left" wrapText="1" indent="1"/>
      <protection locked="0"/>
    </xf>
    <xf numFmtId="0" fontId="0" fillId="9" borderId="0" xfId="0" applyFill="1" applyAlignment="1" applyProtection="1">
      <alignment horizontal="left" wrapText="1" indent="1"/>
      <protection locked="0"/>
    </xf>
    <xf numFmtId="0" fontId="0" fillId="8" borderId="0" xfId="0" applyFill="1" applyAlignment="1" applyProtection="1">
      <alignment horizontal="left" wrapText="1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0" fillId="10" borderId="0" xfId="0" applyFill="1" applyAlignment="1" applyProtection="1">
      <alignment horizontal="left" indent="1"/>
      <protection locked="0"/>
    </xf>
    <xf numFmtId="0" fontId="8" fillId="9" borderId="0" xfId="0" applyFont="1" applyFill="1" applyAlignment="1" applyProtection="1">
      <alignment horizontal="left" vertical="center" indent="1"/>
      <protection locked="0"/>
    </xf>
    <xf numFmtId="0" fontId="0" fillId="8" borderId="0" xfId="0" applyFill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14" fontId="0" fillId="8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10" borderId="0" xfId="0" applyFill="1" applyAlignment="1" applyProtection="1">
      <alignment horizontal="left" vertical="center" indent="1"/>
      <protection locked="0"/>
    </xf>
    <xf numFmtId="0" fontId="0" fillId="8" borderId="0" xfId="0" applyFill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9" borderId="0" xfId="0" applyFill="1" applyAlignment="1" applyProtection="1">
      <alignment horizontal="left" vertical="center" indent="1"/>
      <protection locked="0"/>
    </xf>
    <xf numFmtId="0" fontId="0" fillId="10" borderId="0" xfId="0" applyFill="1" applyAlignment="1" applyProtection="1">
      <alignment horizontal="center" vertical="center"/>
      <protection locked="0"/>
    </xf>
    <xf numFmtId="0" fontId="0" fillId="9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167" fontId="0" fillId="8" borderId="1" xfId="0" applyNumberFormat="1" applyFill="1" applyBorder="1" applyAlignment="1" applyProtection="1">
      <alignment horizontal="center" vertical="center"/>
      <protection locked="0"/>
    </xf>
    <xf numFmtId="0" fontId="21" fillId="10" borderId="0" xfId="0" applyFont="1" applyFill="1" applyProtection="1">
      <protection locked="0"/>
    </xf>
    <xf numFmtId="0" fontId="21" fillId="9" borderId="0" xfId="0" applyFont="1" applyFill="1" applyProtection="1">
      <protection locked="0"/>
    </xf>
    <xf numFmtId="0" fontId="21" fillId="8" borderId="0" xfId="0" applyFont="1" applyFill="1" applyProtection="1">
      <protection locked="0"/>
    </xf>
    <xf numFmtId="0" fontId="21" fillId="0" borderId="0" xfId="0" applyFont="1" applyProtection="1">
      <protection locked="0"/>
    </xf>
    <xf numFmtId="0" fontId="23" fillId="10" borderId="0" xfId="0" applyFont="1" applyFill="1" applyAlignment="1" applyProtection="1">
      <alignment horizontal="center"/>
      <protection locked="0"/>
    </xf>
    <xf numFmtId="0" fontId="23" fillId="9" borderId="0" xfId="0" applyFont="1" applyFill="1" applyAlignment="1" applyProtection="1">
      <alignment horizontal="center"/>
      <protection locked="0"/>
    </xf>
    <xf numFmtId="0" fontId="23" fillId="8" borderId="0" xfId="0" applyFont="1" applyFill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0" fontId="21" fillId="10" borderId="0" xfId="0" applyFont="1" applyFill="1" applyAlignment="1" applyProtection="1">
      <alignment horizontal="center"/>
      <protection locked="0"/>
    </xf>
    <xf numFmtId="0" fontId="21" fillId="9" borderId="0" xfId="0" applyFont="1" applyFill="1" applyAlignment="1" applyProtection="1">
      <alignment horizontal="center"/>
      <protection locked="0"/>
    </xf>
    <xf numFmtId="0" fontId="21" fillId="8" borderId="0" xfId="0" applyFont="1" applyFill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8" borderId="0" xfId="0" applyFont="1" applyFill="1" applyAlignment="1" applyProtection="1">
      <alignment horizontal="center" vertical="center"/>
      <protection locked="0"/>
    </xf>
    <xf numFmtId="0" fontId="6" fillId="10" borderId="0" xfId="0" applyFont="1" applyFill="1" applyAlignment="1" applyProtection="1">
      <alignment horizontal="left" indent="1"/>
      <protection locked="0"/>
    </xf>
    <xf numFmtId="0" fontId="6" fillId="9" borderId="0" xfId="0" applyFont="1" applyFill="1" applyAlignment="1" applyProtection="1">
      <alignment horizontal="left" indent="1"/>
      <protection locked="0"/>
    </xf>
    <xf numFmtId="0" fontId="6" fillId="8" borderId="0" xfId="0" applyFont="1" applyFill="1" applyAlignment="1" applyProtection="1">
      <alignment horizontal="left" indent="1"/>
      <protection locked="0"/>
    </xf>
    <xf numFmtId="0" fontId="6" fillId="0" borderId="0" xfId="0" applyFont="1" applyAlignment="1" applyProtection="1">
      <alignment horizontal="left" vertical="center" indent="1"/>
      <protection locked="0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 vertical="center" indent="3"/>
      <protection locked="0"/>
    </xf>
    <xf numFmtId="0" fontId="0" fillId="8" borderId="0" xfId="0" applyFill="1" applyAlignment="1" applyProtection="1">
      <alignment vertical="center"/>
      <protection locked="0"/>
    </xf>
    <xf numFmtId="0" fontId="0" fillId="8" borderId="8" xfId="0" applyFill="1" applyBorder="1" applyAlignment="1" applyProtection="1">
      <alignment horizontal="left" vertical="center" indent="1"/>
      <protection locked="0"/>
    </xf>
    <xf numFmtId="0" fontId="28" fillId="0" borderId="0" xfId="0" applyFont="1" applyAlignment="1" applyProtection="1">
      <alignment horizontal="left" vertical="center" indent="9"/>
      <protection locked="0"/>
    </xf>
    <xf numFmtId="0" fontId="25" fillId="8" borderId="0" xfId="0" applyFont="1" applyFill="1" applyAlignment="1" applyProtection="1">
      <alignment horizontal="left"/>
      <protection locked="0"/>
    </xf>
    <xf numFmtId="0" fontId="17" fillId="11" borderId="7" xfId="0" applyFont="1" applyFill="1" applyBorder="1" applyAlignment="1" applyProtection="1">
      <alignment vertical="center"/>
      <protection hidden="1"/>
    </xf>
    <xf numFmtId="0" fontId="17" fillId="11" borderId="0" xfId="0" applyFont="1" applyFill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7" fillId="11" borderId="1" xfId="0" applyFont="1" applyFill="1" applyBorder="1" applyAlignment="1" applyProtection="1">
      <alignment horizontal="left" vertical="center" indent="1"/>
      <protection hidden="1"/>
    </xf>
    <xf numFmtId="0" fontId="30" fillId="11" borderId="1" xfId="0" applyFont="1" applyFill="1" applyBorder="1" applyAlignment="1" applyProtection="1">
      <alignment horizontal="left" vertical="center" indent="1"/>
      <protection hidden="1"/>
    </xf>
    <xf numFmtId="0" fontId="19" fillId="11" borderId="1" xfId="0" applyFont="1" applyFill="1" applyBorder="1" applyAlignment="1" applyProtection="1">
      <alignment horizontal="left" vertical="center" indent="1"/>
      <protection hidden="1"/>
    </xf>
    <xf numFmtId="0" fontId="0" fillId="8" borderId="1" xfId="0" applyFill="1" applyBorder="1" applyAlignment="1" applyProtection="1">
      <alignment horizontal="left" vertical="center" wrapText="1" indent="1"/>
      <protection hidden="1"/>
    </xf>
    <xf numFmtId="0" fontId="32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vertical="center"/>
      <protection locked="0"/>
    </xf>
    <xf numFmtId="0" fontId="0" fillId="10" borderId="0" xfId="0" applyFill="1" applyProtection="1">
      <protection hidden="1"/>
    </xf>
    <xf numFmtId="0" fontId="0" fillId="10" borderId="0" xfId="0" applyFill="1" applyAlignment="1" applyProtection="1">
      <alignment horizontal="center"/>
      <protection hidden="1"/>
    </xf>
    <xf numFmtId="0" fontId="8" fillId="9" borderId="0" xfId="0" applyFont="1" applyFill="1" applyAlignment="1" applyProtection="1">
      <alignment horizontal="left" vertical="center"/>
      <protection hidden="1"/>
    </xf>
    <xf numFmtId="0" fontId="0" fillId="9" borderId="0" xfId="0" applyFill="1" applyAlignment="1" applyProtection="1">
      <alignment horizontal="center"/>
      <protection hidden="1"/>
    </xf>
    <xf numFmtId="0" fontId="0" fillId="9" borderId="0" xfId="0" applyFill="1" applyProtection="1">
      <protection hidden="1"/>
    </xf>
    <xf numFmtId="0" fontId="0" fillId="8" borderId="0" xfId="0" applyFill="1" applyProtection="1">
      <protection hidden="1"/>
    </xf>
    <xf numFmtId="0" fontId="8" fillId="0" borderId="0" xfId="0" applyFont="1" applyAlignment="1" applyProtection="1">
      <alignment horizontal="left" vertical="center" indent="3"/>
      <protection hidden="1"/>
    </xf>
    <xf numFmtId="0" fontId="0" fillId="0" borderId="0" xfId="0" applyProtection="1">
      <protection hidden="1"/>
    </xf>
    <xf numFmtId="0" fontId="5" fillId="12" borderId="1" xfId="0" applyFont="1" applyFill="1" applyBorder="1" applyAlignment="1" applyProtection="1">
      <alignment horizontal="left" vertical="center" indent="1"/>
      <protection hidden="1"/>
    </xf>
    <xf numFmtId="164" fontId="5" fillId="12" borderId="1" xfId="1" applyNumberFormat="1" applyFont="1" applyFill="1" applyBorder="1" applyAlignment="1" applyProtection="1">
      <alignment horizontal="center" vertical="center"/>
      <protection hidden="1"/>
    </xf>
    <xf numFmtId="0" fontId="5" fillId="12" borderId="1" xfId="0" applyFont="1" applyFill="1" applyBorder="1" applyAlignment="1" applyProtection="1">
      <alignment horizontal="center" vertical="center"/>
      <protection hidden="1"/>
    </xf>
    <xf numFmtId="0" fontId="5" fillId="12" borderId="0" xfId="0" applyFont="1" applyFill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left" vertical="center" indent="1"/>
      <protection hidden="1"/>
    </xf>
    <xf numFmtId="9" fontId="0" fillId="2" borderId="1" xfId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8" borderId="0" xfId="0" applyFont="1" applyFill="1" applyProtection="1">
      <protection hidden="1"/>
    </xf>
    <xf numFmtId="0" fontId="1" fillId="0" borderId="0" xfId="0" applyFont="1" applyProtection="1">
      <protection hidden="1"/>
    </xf>
    <xf numFmtId="9" fontId="1" fillId="0" borderId="0" xfId="1" applyFont="1" applyProtection="1">
      <protection hidden="1"/>
    </xf>
    <xf numFmtId="0" fontId="17" fillId="11" borderId="1" xfId="0" applyFont="1" applyFill="1" applyBorder="1" applyAlignment="1" applyProtection="1">
      <alignment horizontal="left" vertical="center" wrapText="1" indent="1"/>
      <protection hidden="1"/>
    </xf>
    <xf numFmtId="0" fontId="17" fillId="11" borderId="1" xfId="0" applyFont="1" applyFill="1" applyBorder="1" applyAlignment="1" applyProtection="1">
      <alignment horizontal="center" vertical="center"/>
      <protection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17" fillId="11" borderId="0" xfId="0" applyFont="1" applyFill="1" applyAlignment="1" applyProtection="1">
      <alignment horizontal="center" vertical="center"/>
      <protection hidden="1"/>
    </xf>
    <xf numFmtId="0" fontId="1" fillId="10" borderId="0" xfId="0" applyFont="1" applyFill="1" applyAlignment="1" applyProtection="1">
      <alignment horizontal="center"/>
      <protection locked="0"/>
    </xf>
    <xf numFmtId="0" fontId="1" fillId="9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7" fillId="8" borderId="0" xfId="0" applyFont="1" applyFill="1" applyAlignment="1" applyProtection="1">
      <alignment horizontal="center" vertical="center"/>
      <protection locked="0"/>
    </xf>
    <xf numFmtId="0" fontId="1" fillId="10" borderId="0" xfId="0" applyFont="1" applyFill="1" applyProtection="1">
      <protection locked="0"/>
    </xf>
    <xf numFmtId="0" fontId="1" fillId="9" borderId="0" xfId="0" applyFont="1" applyFill="1" applyProtection="1">
      <protection locked="0"/>
    </xf>
    <xf numFmtId="165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6" fillId="8" borderId="1" xfId="0" applyFont="1" applyFill="1" applyBorder="1" applyAlignment="1" applyProtection="1">
      <alignment horizontal="left" vertical="center" wrapText="1" indent="1"/>
      <protection hidden="1"/>
    </xf>
    <xf numFmtId="0" fontId="17" fillId="11" borderId="1" xfId="0" applyFont="1" applyFill="1" applyBorder="1" applyAlignment="1" applyProtection="1">
      <alignment horizontal="center" vertical="center" wrapText="1"/>
      <protection hidden="1"/>
    </xf>
    <xf numFmtId="0" fontId="20" fillId="11" borderId="1" xfId="0" applyFont="1" applyFill="1" applyBorder="1" applyAlignment="1" applyProtection="1">
      <alignment horizontal="center" vertical="center" wrapText="1"/>
      <protection hidden="1"/>
    </xf>
    <xf numFmtId="0" fontId="21" fillId="0" borderId="0" xfId="0" applyFont="1" applyProtection="1">
      <protection hidden="1"/>
    </xf>
    <xf numFmtId="0" fontId="31" fillId="0" borderId="0" xfId="0" applyFont="1" applyAlignment="1" applyProtection="1">
      <alignment horizontal="left" vertical="top"/>
      <protection locked="0"/>
    </xf>
    <xf numFmtId="166" fontId="17" fillId="13" borderId="2" xfId="0" applyNumberFormat="1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left" vertical="center" indent="1"/>
      <protection hidden="1"/>
    </xf>
    <xf numFmtId="0" fontId="23" fillId="2" borderId="1" xfId="0" applyFont="1" applyFill="1" applyBorder="1" applyAlignment="1" applyProtection="1">
      <alignment horizontal="center" vertical="center"/>
      <protection hidden="1"/>
    </xf>
    <xf numFmtId="0" fontId="21" fillId="2" borderId="1" xfId="0" applyFont="1" applyFill="1" applyBorder="1" applyAlignment="1" applyProtection="1">
      <alignment horizontal="center" vertical="center"/>
      <protection hidden="1"/>
    </xf>
    <xf numFmtId="0" fontId="21" fillId="11" borderId="1" xfId="0" applyFont="1" applyFill="1" applyBorder="1" applyAlignment="1" applyProtection="1">
      <alignment horizontal="left" vertical="center" indent="1"/>
      <protection hidden="1"/>
    </xf>
    <xf numFmtId="0" fontId="23" fillId="11" borderId="1" xfId="0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21" fillId="8" borderId="0" xfId="0" applyFont="1" applyFill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protection hidden="1"/>
    </xf>
    <xf numFmtId="0" fontId="17" fillId="11" borderId="3" xfId="0" applyFont="1" applyFill="1" applyBorder="1" applyAlignment="1" applyProtection="1">
      <alignment horizontal="center" vertical="center" wrapText="1"/>
      <protection hidden="1"/>
    </xf>
    <xf numFmtId="0" fontId="17" fillId="10" borderId="1" xfId="0" applyFont="1" applyFill="1" applyBorder="1" applyAlignment="1" applyProtection="1">
      <alignment horizontal="left" vertical="center" indent="1"/>
      <protection hidden="1"/>
    </xf>
    <xf numFmtId="0" fontId="17" fillId="10" borderId="1" xfId="0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7" borderId="3" xfId="0" applyFont="1" applyFill="1" applyBorder="1" applyAlignment="1" applyProtection="1">
      <alignment horizontal="center" vertical="center" wrapText="1"/>
      <protection hidden="1"/>
    </xf>
    <xf numFmtId="0" fontId="6" fillId="4" borderId="3" xfId="0" applyFont="1" applyFill="1" applyBorder="1" applyAlignment="1" applyProtection="1">
      <alignment horizontal="center" vertical="center" wrapText="1"/>
      <protection hidden="1"/>
    </xf>
    <xf numFmtId="167" fontId="1" fillId="10" borderId="1" xfId="0" applyNumberFormat="1" applyFont="1" applyFill="1" applyBorder="1" applyAlignment="1" applyProtection="1">
      <alignment horizontal="center" vertical="center" wrapText="1"/>
      <protection hidden="1"/>
    </xf>
    <xf numFmtId="10" fontId="1" fillId="10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167" fontId="0" fillId="0" borderId="0" xfId="0" applyNumberFormat="1" applyAlignment="1" applyProtection="1">
      <alignment horizontal="center"/>
      <protection hidden="1"/>
    </xf>
    <xf numFmtId="10" fontId="0" fillId="0" borderId="0" xfId="1" applyNumberFormat="1" applyFont="1" applyAlignment="1" applyProtection="1">
      <alignment horizontal="center"/>
      <protection hidden="1"/>
    </xf>
    <xf numFmtId="0" fontId="17" fillId="13" borderId="1" xfId="0" applyFont="1" applyFill="1" applyBorder="1" applyAlignment="1" applyProtection="1">
      <alignment horizontal="left" vertical="center" inden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6" fillId="7" borderId="1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167" fontId="6" fillId="2" borderId="1" xfId="0" applyNumberFormat="1" applyFont="1" applyFill="1" applyBorder="1" applyAlignment="1" applyProtection="1">
      <alignment horizontal="center" vertical="center"/>
      <protection hidden="1"/>
    </xf>
    <xf numFmtId="10" fontId="6" fillId="2" borderId="1" xfId="1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3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left" indent="2"/>
      <protection hidden="1"/>
    </xf>
    <xf numFmtId="0" fontId="0" fillId="0" borderId="0" xfId="0" applyAlignment="1" applyProtection="1">
      <alignment horizontal="left" vertical="center" indent="1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 indent="3"/>
      <protection hidden="1"/>
    </xf>
    <xf numFmtId="0" fontId="2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horizontal="left" vertical="center" indent="9"/>
      <protection hidden="1"/>
    </xf>
    <xf numFmtId="0" fontId="2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8" fillId="0" borderId="0" xfId="0" applyNumberFormat="1" applyFont="1" applyAlignment="1" applyProtection="1">
      <alignment horizontal="right" vertical="center" indent="1"/>
      <protection hidden="1"/>
    </xf>
    <xf numFmtId="0" fontId="24" fillId="0" borderId="0" xfId="0" applyFont="1" applyAlignment="1" applyProtection="1">
      <alignment horizontal="left" vertical="center" indent="9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 applyProtection="1">
      <alignment horizontal="left" vertical="center" inden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9" fontId="13" fillId="11" borderId="1" xfId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9" fontId="11" fillId="0" borderId="4" xfId="1" applyFont="1" applyBorder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Protection="1">
      <protection hidden="1"/>
    </xf>
    <xf numFmtId="9" fontId="10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textRotation="90" wrapText="1"/>
      <protection hidden="1"/>
    </xf>
    <xf numFmtId="0" fontId="6" fillId="14" borderId="0" xfId="0" applyFont="1" applyFill="1" applyAlignment="1" applyProtection="1">
      <alignment horizontal="center" vertical="center" textRotation="90" wrapText="1"/>
      <protection hidden="1"/>
    </xf>
    <xf numFmtId="0" fontId="12" fillId="11" borderId="1" xfId="0" applyFont="1" applyFill="1" applyBorder="1" applyAlignment="1" applyProtection="1">
      <alignment horizontal="center" vertical="center"/>
      <protection hidden="1"/>
    </xf>
    <xf numFmtId="0" fontId="12" fillId="5" borderId="1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top" indent="1"/>
      <protection hidden="1"/>
    </xf>
    <xf numFmtId="0" fontId="12" fillId="6" borderId="1" xfId="0" applyFont="1" applyFill="1" applyBorder="1" applyAlignment="1" applyProtection="1">
      <alignment horizontal="center" vertical="center"/>
      <protection hidden="1"/>
    </xf>
    <xf numFmtId="9" fontId="12" fillId="4" borderId="1" xfId="0" applyNumberFormat="1" applyFont="1" applyFill="1" applyBorder="1" applyAlignment="1" applyProtection="1">
      <alignment horizontal="center" vertical="center"/>
      <protection hidden="1"/>
    </xf>
    <xf numFmtId="0" fontId="35" fillId="0" borderId="6" xfId="0" applyFont="1" applyBorder="1" applyAlignment="1" applyProtection="1">
      <alignment horizontal="left" vertical="center" indent="1"/>
      <protection hidden="1"/>
    </xf>
    <xf numFmtId="0" fontId="35" fillId="0" borderId="6" xfId="0" applyFont="1" applyBorder="1" applyAlignment="1" applyProtection="1">
      <alignment horizontal="center" vertical="center"/>
      <protection hidden="1"/>
    </xf>
    <xf numFmtId="0" fontId="30" fillId="10" borderId="0" xfId="0" applyFont="1" applyFill="1" applyAlignment="1" applyProtection="1">
      <alignment vertical="center"/>
      <protection hidden="1"/>
    </xf>
    <xf numFmtId="0" fontId="34" fillId="10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36" fillId="8" borderId="0" xfId="0" applyFont="1" applyFill="1" applyAlignment="1" applyProtection="1">
      <alignment vertical="top"/>
      <protection hidden="1"/>
    </xf>
    <xf numFmtId="0" fontId="1" fillId="10" borderId="0" xfId="0" applyFont="1" applyFill="1" applyProtection="1">
      <protection hidden="1"/>
    </xf>
    <xf numFmtId="0" fontId="1" fillId="9" borderId="0" xfId="0" applyFont="1" applyFill="1" applyProtection="1">
      <protection hidden="1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27" fillId="0" borderId="4" xfId="0" applyFont="1" applyBorder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indent="1"/>
      <protection hidden="1"/>
    </xf>
  </cellXfs>
  <cellStyles count="3">
    <cellStyle name="Normal" xfId="0" builtinId="0"/>
    <cellStyle name="Normal 2" xfId="2" xr:uid="{0EC86FB2-246C-4FAC-8CA0-3F94A7D707DD}"/>
    <cellStyle name="Porcentaje" xfId="1" builtinId="5"/>
  </cellStyles>
  <dxfs count="73"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theme="9" tint="0.39994506668294322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006666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00999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B900B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00CC99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B900B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b/>
        <i val="0"/>
        <color theme="0"/>
      </font>
      <fill>
        <patternFill>
          <bgColor rgb="FF55B03E"/>
        </patternFill>
      </fill>
    </dxf>
    <dxf>
      <font>
        <b/>
        <i val="0"/>
        <color theme="0"/>
      </font>
      <fill>
        <patternFill>
          <bgColor rgb="FF1CD27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14D4D"/>
        </patternFill>
      </fill>
    </dxf>
    <dxf>
      <font>
        <b/>
        <i val="0"/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55B03E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0462E"/>
        </patternFill>
      </fill>
    </dxf>
    <dxf>
      <font>
        <color theme="0"/>
      </font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2F2F2"/>
      <color rgb="FFF0462E"/>
      <color rgb="FF072146"/>
      <color rgb="FF203864"/>
      <color rgb="FF006666"/>
      <color rgb="FFE14D4D"/>
      <color rgb="FF10DAC7"/>
      <color rgb="FF009999"/>
      <color rgb="FFEB900B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solidFill>
              <a:srgbClr val="F046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C-4AD4-84C1-5896D3BF57C0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93-407C-B5DE-8DE9D05E1A51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solidFill>
              <a:srgbClr val="55B0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3-407C-B5DE-8DE9D05E1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solidFill>
          <a:srgbClr val="F2F2F2">
            <a:alpha val="81961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5624772183553E-2"/>
          <c:y val="0.11538976631465855"/>
          <c:w val="0.87585016646272973"/>
          <c:h val="0.73165646421382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8B4-416D-9F78-D7F8A14DC6FF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8B4-416D-9F78-D7F8A14DC6FF}"/>
              </c:ext>
            </c:extLst>
          </c:dPt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Control!$L$5:$M$5</c:f>
              <c:strCache>
                <c:ptCount val="2"/>
                <c:pt idx="0">
                  <c:v>Presupuesto Planificado</c:v>
                </c:pt>
                <c:pt idx="1">
                  <c:v>Presupuesto Utilizado</c:v>
                </c:pt>
              </c:strCache>
            </c:strRef>
          </c:cat>
          <c:val>
            <c:numRef>
              <c:f>Control!$L$6:$M$6</c:f>
              <c:numCache>
                <c:formatCode>"$"\ #,##0.00</c:formatCode>
                <c:ptCount val="2"/>
                <c:pt idx="0">
                  <c:v>9000</c:v>
                </c:pt>
                <c:pt idx="1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B4-416D-9F78-D7F8A14DC6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96963967"/>
        <c:axId val="240442367"/>
      </c:barChart>
      <c:catAx>
        <c:axId val="3969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42367"/>
        <c:crosses val="autoZero"/>
        <c:auto val="1"/>
        <c:lblAlgn val="ctr"/>
        <c:lblOffset val="100"/>
        <c:noMultiLvlLbl val="0"/>
      </c:catAx>
      <c:valAx>
        <c:axId val="240442367"/>
        <c:scaling>
          <c:orientation val="minMax"/>
          <c:min val="0"/>
        </c:scaling>
        <c:delete val="1"/>
        <c:axPos val="l"/>
        <c:numFmt formatCode="&quot;$&quot;\ #,##0.00" sourceLinked="1"/>
        <c:majorTickMark val="out"/>
        <c:minorTickMark val="none"/>
        <c:tickLblPos val="nextTo"/>
        <c:crossAx val="39696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Control!$D$5</c:f>
              <c:strCache>
                <c:ptCount val="1"/>
                <c:pt idx="0">
                  <c:v>Planes de acción</c:v>
                </c:pt>
              </c:strCache>
            </c:strRef>
          </c:tx>
          <c:spPr>
            <a:noFill/>
            <a:ln w="19050">
              <a:solidFill>
                <a:srgbClr val="FFC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717-4A4B-B16C-636AB4317C4A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17-4A4B-B16C-636AB4317C4A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717-4A4B-B16C-636AB4317C4A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17-4A4B-B16C-636AB4317C4A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tx2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717-4A4B-B16C-636AB4317C4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Control!$D$8:$D$13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6-4557-9ABF-735F9D04EC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solidFill>
              <a:srgbClr val="F0462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7-4342-A60B-FF6CCA0254C5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C7-4342-A60B-FF6CCA0254C5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solidFill>
              <a:srgbClr val="55B03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C7-4342-A60B-FF6CCA0254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solidFill>
          <a:srgbClr val="F2F2F2">
            <a:alpha val="41961"/>
          </a:srgb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Analysis!$E$5</c:f>
              <c:strCache>
                <c:ptCount val="1"/>
                <c:pt idx="0">
                  <c:v>Nivel de madurez</c:v>
                </c:pt>
              </c:strCache>
            </c:strRef>
          </c:tx>
          <c:spPr>
            <a:solidFill>
              <a:srgbClr val="F0462E"/>
            </a:solidFill>
          </c:spPr>
          <c:dPt>
            <c:idx val="0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0A-49E9-9C9C-F0F96221332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0A-49E9-9C9C-F0F962213325}"/>
              </c:ext>
            </c:extLst>
          </c:dPt>
          <c:dPt>
            <c:idx val="2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0A-49E9-9C9C-F0F9622133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Analysis!$R$7:$R$9</c:f>
              <c:strCache>
                <c:ptCount val="3"/>
                <c:pt idx="0">
                  <c:v>Básico</c:v>
                </c:pt>
                <c:pt idx="1">
                  <c:v>Intermedio</c:v>
                </c:pt>
                <c:pt idx="2">
                  <c:v>Avanzado</c:v>
                </c:pt>
              </c:strCache>
            </c:strRef>
          </c:cat>
          <c:val>
            <c:numRef>
              <c:f>Analysis!$S$7:$S$9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D0A-49E9-9C9C-F0F962213325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2F2F2">
        <a:alpha val="41961"/>
      </a:srgb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Analysis!$F$5</c:f>
              <c:strCache>
                <c:ptCount val="1"/>
                <c:pt idx="0">
                  <c:v>Oportunidades Mapeadas</c:v>
                </c:pt>
              </c:strCache>
            </c:strRef>
          </c:tx>
          <c:spPr>
            <a:solidFill>
              <a:srgbClr val="245888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0BB-44CB-A8C0-B543E448A297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0BB-44CB-A8C0-B543E448A297}"/>
              </c:ext>
            </c:extLst>
          </c:dPt>
          <c:dPt>
            <c:idx val="2"/>
            <c:invertIfNegative val="0"/>
            <c:bubble3D val="0"/>
            <c:spPr>
              <a:solidFill>
                <a:srgbClr val="E14D4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BB-44CB-A8C0-B543E448A297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1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0BB-44CB-A8C0-B543E448A297}"/>
              </c:ext>
            </c:extLst>
          </c:dPt>
          <c:dPt>
            <c:idx val="4"/>
            <c:invertIfNegative val="0"/>
            <c:bubble3D val="0"/>
            <c:spPr>
              <a:solidFill>
                <a:srgbClr val="10DAC7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0BB-44CB-A8C0-B543E448A29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Analysis!$F$7:$F$12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17-47D6-9EE2-6DAED1B6A5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Control!$D$5</c:f>
              <c:strCache>
                <c:ptCount val="1"/>
                <c:pt idx="0">
                  <c:v>Planes de acción</c:v>
                </c:pt>
              </c:strCache>
            </c:strRef>
          </c:tx>
          <c:spPr>
            <a:solidFill>
              <a:srgbClr val="FFC000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Control!$D$8:$D$13</c:f>
              <c:numCache>
                <c:formatCode>General</c:formatCode>
                <c:ptCount val="6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FE-4C80-8C47-FCB7B105754C}"/>
            </c:ext>
          </c:extLst>
        </c:ser>
        <c:ser>
          <c:idx val="1"/>
          <c:order val="1"/>
          <c:tx>
            <c:strRef>
              <c:f>Control!$K$5</c:f>
              <c:strCache>
                <c:ptCount val="1"/>
                <c:pt idx="0">
                  <c:v>Concluídos</c:v>
                </c:pt>
              </c:strCache>
            </c:strRef>
          </c:tx>
          <c:spPr>
            <a:solidFill>
              <a:srgbClr val="55B03E"/>
            </a:solidFill>
            <a:ln w="1905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Control!$K$8:$K$13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FE-4C80-8C47-FCB7B10575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Control!$L$5</c:f>
              <c:strCache>
                <c:ptCount val="1"/>
                <c:pt idx="0">
                  <c:v>Presupuesto Planificado</c:v>
                </c:pt>
              </c:strCache>
            </c:strRef>
          </c:tx>
          <c:spPr>
            <a:solidFill>
              <a:srgbClr val="F0462E"/>
            </a:solidFill>
            <a:ln w="19050">
              <a:noFill/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Control!$L$8:$L$13</c:f>
              <c:numCache>
                <c:formatCode>"$"\ #,##0.00</c:formatCode>
                <c:ptCount val="6"/>
                <c:pt idx="0">
                  <c:v>2000</c:v>
                </c:pt>
                <c:pt idx="1">
                  <c:v>1000</c:v>
                </c:pt>
                <c:pt idx="2">
                  <c:v>1000</c:v>
                </c:pt>
                <c:pt idx="3">
                  <c:v>2000</c:v>
                </c:pt>
                <c:pt idx="4">
                  <c:v>2000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A-4807-BF73-44D2F20C5AF9}"/>
            </c:ext>
          </c:extLst>
        </c:ser>
        <c:ser>
          <c:idx val="1"/>
          <c:order val="1"/>
          <c:tx>
            <c:strRef>
              <c:f>Control!$M$5</c:f>
              <c:strCache>
                <c:ptCount val="1"/>
                <c:pt idx="0">
                  <c:v>Presupuesto Utilizado</c:v>
                </c:pt>
              </c:strCache>
            </c:strRef>
          </c:tx>
          <c:spPr>
            <a:solidFill>
              <a:srgbClr val="F47C6C"/>
            </a:solidFill>
            <a:ln w="19050">
              <a:noFill/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Control!$M$8:$M$13</c:f>
              <c:numCache>
                <c:formatCode>"$"\ #,##0.00</c:formatCode>
                <c:ptCount val="6"/>
                <c:pt idx="0">
                  <c:v>1600</c:v>
                </c:pt>
                <c:pt idx="1">
                  <c:v>1100</c:v>
                </c:pt>
                <c:pt idx="2">
                  <c:v>900</c:v>
                </c:pt>
                <c:pt idx="3">
                  <c:v>2100</c:v>
                </c:pt>
                <c:pt idx="4">
                  <c:v>1500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A-4807-BF73-44D2F20C5A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&quot;$&quot;\ #,##0.00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13320434485711E-2"/>
          <c:y val="0.11538993931491048"/>
          <c:w val="0.56200405063548753"/>
          <c:h val="0.775589548121771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0066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44C-48DF-8C0E-E7A375B92E6F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44C-48DF-8C0E-E7A375B92E6F}"/>
              </c:ext>
            </c:extLst>
          </c:dPt>
          <c:dPt>
            <c:idx val="2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44C-48DF-8C0E-E7A375B92E6F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A44C-48DF-8C0E-E7A375B92E6F}"/>
              </c:ext>
            </c:extLst>
          </c:dPt>
          <c:dPt>
            <c:idx val="4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44C-48DF-8C0E-E7A375B92E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Control!$F$5:$J$5</c:f>
              <c:strCache>
                <c:ptCount val="5"/>
                <c:pt idx="0">
                  <c:v>No iniciado</c:v>
                </c:pt>
                <c:pt idx="1">
                  <c:v>En curso</c:v>
                </c:pt>
                <c:pt idx="2">
                  <c:v>Concluido</c:v>
                </c:pt>
                <c:pt idx="3">
                  <c:v>Completado con retraso</c:v>
                </c:pt>
                <c:pt idx="4">
                  <c:v>Atrasado</c:v>
                </c:pt>
              </c:strCache>
            </c:strRef>
          </c:cat>
          <c:val>
            <c:numRef>
              <c:f>Control!$F$6:$J$6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4C-48DF-8C0E-E7A375B92E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505624772183553E-2"/>
          <c:y val="0.11538976631465855"/>
          <c:w val="0.87585016646272973"/>
          <c:h val="0.7316564642138281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EB-4100-B16B-6088D9C1CCF6}"/>
              </c:ext>
            </c:extLst>
          </c:dPt>
          <c:dPt>
            <c:idx val="1"/>
            <c:invertIfNegative val="0"/>
            <c:bubble3D val="0"/>
            <c:spPr>
              <a:solidFill>
                <a:srgbClr val="F47C6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EB-4100-B16B-6088D9C1CCF6}"/>
              </c:ext>
            </c:extLst>
          </c:dPt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Control!$L$5:$M$5</c:f>
              <c:strCache>
                <c:ptCount val="2"/>
                <c:pt idx="0">
                  <c:v>Presupuesto Planificado</c:v>
                </c:pt>
                <c:pt idx="1">
                  <c:v>Presupuesto Utilizado</c:v>
                </c:pt>
              </c:strCache>
            </c:strRef>
          </c:cat>
          <c:val>
            <c:numRef>
              <c:f>Control!$L$6:$M$6</c:f>
              <c:numCache>
                <c:formatCode>"$"\ #,##0.00</c:formatCode>
                <c:ptCount val="2"/>
                <c:pt idx="0">
                  <c:v>9000</c:v>
                </c:pt>
                <c:pt idx="1">
                  <c:v>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EB-4100-B16B-6088D9C1CC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396963967"/>
        <c:axId val="240442367"/>
      </c:barChart>
      <c:catAx>
        <c:axId val="39696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42367"/>
        <c:crosses val="autoZero"/>
        <c:auto val="1"/>
        <c:lblAlgn val="ctr"/>
        <c:lblOffset val="100"/>
        <c:noMultiLvlLbl val="0"/>
      </c:catAx>
      <c:valAx>
        <c:axId val="240442367"/>
        <c:scaling>
          <c:orientation val="minMax"/>
        </c:scaling>
        <c:delete val="1"/>
        <c:axPos val="l"/>
        <c:numFmt formatCode="&quot;$&quot;\ #,##0.00" sourceLinked="1"/>
        <c:majorTickMark val="out"/>
        <c:minorTickMark val="none"/>
        <c:tickLblPos val="nextTo"/>
        <c:crossAx val="396963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419"/>
              <a:t>Grupo de priorización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55B03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2CF-447B-BBB3-34133C384BF7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2CF-447B-BBB3-34133C384BF7}"/>
              </c:ext>
            </c:extLst>
          </c:dPt>
          <c:dPt>
            <c:idx val="2"/>
            <c:bubble3D val="0"/>
            <c:spPr>
              <a:solidFill>
                <a:srgbClr val="F0462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2CF-447B-BBB3-34133C384BF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Reports!$D$406:$D$408</c:f>
              <c:strCache>
                <c:ptCount val="3"/>
                <c:pt idx="0">
                  <c:v>Alta</c:v>
                </c:pt>
                <c:pt idx="1">
                  <c:v>Intermedia</c:v>
                </c:pt>
                <c:pt idx="2">
                  <c:v>Baja</c:v>
                </c:pt>
              </c:strCache>
            </c:strRef>
          </c:cat>
          <c:val>
            <c:numRef>
              <c:f>Reports!$E$406:$E$408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CF-447B-BBB3-34133C384BF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Analysis!$T$6</c:f>
              <c:strCache>
                <c:ptCount val="1"/>
                <c:pt idx="0">
                  <c:v>Básico</c:v>
                </c:pt>
              </c:strCache>
            </c:strRef>
          </c:tx>
          <c:spPr>
            <a:noFill/>
            <a:ln>
              <a:solidFill>
                <a:srgbClr val="F0462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Analysis!$T$7:$T$12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B-4594-A69E-8F0A5DE7BEDA}"/>
            </c:ext>
          </c:extLst>
        </c:ser>
        <c:ser>
          <c:idx val="1"/>
          <c:order val="1"/>
          <c:tx>
            <c:strRef>
              <c:f>Analysis!$U$6</c:f>
              <c:strCache>
                <c:ptCount val="1"/>
                <c:pt idx="0">
                  <c:v>Intermedio</c:v>
                </c:pt>
              </c:strCache>
            </c:strRef>
          </c:tx>
          <c:spPr>
            <a:noFill/>
            <a:ln>
              <a:solidFill>
                <a:srgbClr val="FFC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Analysis!$U$7:$U$12</c:f>
              <c:numCache>
                <c:formatCode>0%</c:formatCode>
                <c:ptCount val="6"/>
                <c:pt idx="0">
                  <c:v>0</c:v>
                </c:pt>
                <c:pt idx="1">
                  <c:v>0.55000000000000004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1B-4594-A69E-8F0A5DE7BEDA}"/>
            </c:ext>
          </c:extLst>
        </c:ser>
        <c:ser>
          <c:idx val="2"/>
          <c:order val="2"/>
          <c:tx>
            <c:strRef>
              <c:f>Analysis!$V$6</c:f>
              <c:strCache>
                <c:ptCount val="1"/>
                <c:pt idx="0">
                  <c:v>Avanzado</c:v>
                </c:pt>
              </c:strCache>
            </c:strRef>
          </c:tx>
          <c:spPr>
            <a:noFill/>
            <a:ln>
              <a:solidFill>
                <a:srgbClr val="55B03E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Analysis!$V$7:$V$12</c:f>
              <c:numCache>
                <c:formatCode>0%</c:formatCode>
                <c:ptCount val="6"/>
                <c:pt idx="0">
                  <c:v>0.7</c:v>
                </c:pt>
                <c:pt idx="1">
                  <c:v>0</c:v>
                </c:pt>
                <c:pt idx="2">
                  <c:v>0.85</c:v>
                </c:pt>
                <c:pt idx="3">
                  <c:v>0</c:v>
                </c:pt>
                <c:pt idx="4">
                  <c:v>0.7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1B-4594-A69E-8F0A5DE7BE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overlap val="100"/>
        <c:axId val="562515343"/>
        <c:axId val="428969455"/>
      </c:barChart>
      <c:catAx>
        <c:axId val="562515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428969455"/>
        <c:crosses val="autoZero"/>
        <c:auto val="1"/>
        <c:lblAlgn val="ctr"/>
        <c:lblOffset val="100"/>
        <c:noMultiLvlLbl val="0"/>
      </c:catAx>
      <c:valAx>
        <c:axId val="428969455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562515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17189862856547"/>
          <c:y val="7.6196324798225509E-2"/>
          <c:w val="0.59989544767169001"/>
          <c:h val="0.79692837256601179"/>
        </c:manualLayout>
      </c:layout>
      <c:doughnutChart>
        <c:varyColors val="1"/>
        <c:ser>
          <c:idx val="0"/>
          <c:order val="0"/>
          <c:tx>
            <c:strRef>
              <c:f>Analysis!$E$5</c:f>
              <c:strCache>
                <c:ptCount val="1"/>
                <c:pt idx="0">
                  <c:v>Nivel de madurez</c:v>
                </c:pt>
              </c:strCache>
            </c:strRef>
          </c:tx>
          <c:spPr>
            <a:solidFill>
              <a:srgbClr val="F0462E"/>
            </a:solidFill>
          </c:spPr>
          <c:dPt>
            <c:idx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CD-4BC4-80B4-96044E07708C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CD-4BC4-80B4-96044E07708C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CD-4BC4-80B4-96044E07708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Analysis!$R$7:$R$9</c:f>
              <c:strCache>
                <c:ptCount val="3"/>
                <c:pt idx="0">
                  <c:v>Básico</c:v>
                </c:pt>
                <c:pt idx="1">
                  <c:v>Intermedio</c:v>
                </c:pt>
                <c:pt idx="2">
                  <c:v>Avanzado</c:v>
                </c:pt>
              </c:strCache>
            </c:strRef>
          </c:cat>
          <c:val>
            <c:numRef>
              <c:f>Analysis!$S$7:$S$9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CD-4BC4-80B4-96044E0770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Analysis!$F$5</c:f>
              <c:strCache>
                <c:ptCount val="1"/>
                <c:pt idx="0">
                  <c:v>Oportunidades Mapeadas</c:v>
                </c:pt>
              </c:strCache>
            </c:strRef>
          </c:tx>
          <c:spPr>
            <a:noFill/>
            <a:ln w="19050">
              <a:solidFill>
                <a:srgbClr val="245888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B512-4C16-AF3B-DB1345A61F14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12-4C16-AF3B-DB1345A61F14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512-4C16-AF3B-DB1345A61F14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12-4C16-AF3B-DB1345A61F14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512-4C16-AF3B-DB1345A61F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Analysis!$F$7:$F$12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B-4541-8639-F14C184936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205999156155249"/>
          <c:y val="8.4728389123947576E-2"/>
          <c:w val="0.59741942153712513"/>
          <c:h val="0.8239728239807896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noFill/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A3-4773-A927-2484BB26361E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A3-4773-A927-2484BB26361E}"/>
              </c:ext>
            </c:extLst>
          </c:dPt>
          <c:dPt>
            <c:idx val="2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A3-4773-A927-2484BB2636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Reports!$D$406:$D$408</c:f>
              <c:strCache>
                <c:ptCount val="3"/>
                <c:pt idx="0">
                  <c:v>Alta</c:v>
                </c:pt>
                <c:pt idx="1">
                  <c:v>Intermedia</c:v>
                </c:pt>
                <c:pt idx="2">
                  <c:v>Baja</c:v>
                </c:pt>
              </c:strCache>
            </c:strRef>
          </c:cat>
          <c:val>
            <c:numRef>
              <c:f>Reports!$E$406:$E$408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3-4773-A927-2484BB26361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Control!$K$5</c:f>
              <c:strCache>
                <c:ptCount val="1"/>
                <c:pt idx="0">
                  <c:v>Concluídos</c:v>
                </c:pt>
              </c:strCache>
            </c:strRef>
          </c:tx>
          <c:spPr>
            <a:noFill/>
            <a:ln w="19050">
              <a:solidFill>
                <a:srgbClr val="55B03E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noFill/>
              <a:ln w="19050"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142-4D2B-8CD4-0B50392851A2}"/>
              </c:ext>
            </c:extLst>
          </c:dPt>
          <c:dPt>
            <c:idx val="1"/>
            <c:invertIfNegative val="0"/>
            <c:bubble3D val="0"/>
            <c:spPr>
              <a:noFill/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142-4D2B-8CD4-0B50392851A2}"/>
              </c:ext>
            </c:extLst>
          </c:dPt>
          <c:dPt>
            <c:idx val="2"/>
            <c:invertIfNegative val="0"/>
            <c:bubble3D val="0"/>
            <c:spPr>
              <a:noFill/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142-4D2B-8CD4-0B50392851A2}"/>
              </c:ext>
            </c:extLst>
          </c:dPt>
          <c:dPt>
            <c:idx val="3"/>
            <c:invertIfNegative val="0"/>
            <c:bubble3D val="0"/>
            <c:spPr>
              <a:noFill/>
              <a:ln w="19050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142-4D2B-8CD4-0B50392851A2}"/>
              </c:ext>
            </c:extLst>
          </c:dPt>
          <c:dPt>
            <c:idx val="4"/>
            <c:invertIfNegative val="0"/>
            <c:bubble3D val="0"/>
            <c:spPr>
              <a:noFill/>
              <a:ln w="19050">
                <a:solidFill>
                  <a:srgbClr val="10DAC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142-4D2B-8CD4-0B50392851A2}"/>
              </c:ext>
            </c:extLst>
          </c:dPt>
          <c:dPt>
            <c:idx val="5"/>
            <c:invertIfNegative val="0"/>
            <c:bubble3D val="0"/>
            <c:spPr>
              <a:noFill/>
              <a:ln w="19050">
                <a:solidFill>
                  <a:schemeClr val="accent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8142-4D2B-8CD4-0B50392851A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Control!$K$8:$K$13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0E-4116-AD00-E335571011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Control!$L$5</c:f>
              <c:strCache>
                <c:ptCount val="1"/>
                <c:pt idx="0">
                  <c:v>Presupuesto Planificado</c:v>
                </c:pt>
              </c:strCache>
            </c:strRef>
          </c:tx>
          <c:spPr>
            <a:noFill/>
            <a:ln w="19050">
              <a:solidFill>
                <a:srgbClr val="C00000"/>
              </a:solidFill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Analysis!$C$7:$C$12</c:f>
              <c:strCache>
                <c:ptCount val="6"/>
                <c:pt idx="0">
                  <c:v>Estrategia</c:v>
                </c:pt>
                <c:pt idx="1">
                  <c:v>Finanzas</c:v>
                </c:pt>
                <c:pt idx="2">
                  <c:v>Marketing</c:v>
                </c:pt>
                <c:pt idx="3">
                  <c:v>Recursos Humanos</c:v>
                </c:pt>
                <c:pt idx="4">
                  <c:v>Operaciones</c:v>
                </c:pt>
                <c:pt idx="5">
                  <c:v>Tecnología</c:v>
                </c:pt>
              </c:strCache>
            </c:strRef>
          </c:cat>
          <c:val>
            <c:numRef>
              <c:f>Control!$L$8:$L$13</c:f>
              <c:numCache>
                <c:formatCode>"$"\ #,##0.00</c:formatCode>
                <c:ptCount val="6"/>
                <c:pt idx="0">
                  <c:v>2000</c:v>
                </c:pt>
                <c:pt idx="1">
                  <c:v>1000</c:v>
                </c:pt>
                <c:pt idx="2">
                  <c:v>1000</c:v>
                </c:pt>
                <c:pt idx="3">
                  <c:v>2000</c:v>
                </c:pt>
                <c:pt idx="4">
                  <c:v>2000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1-4B58-A11C-8AFC8B425053}"/>
            </c:ext>
          </c:extLst>
        </c:ser>
        <c:ser>
          <c:idx val="1"/>
          <c:order val="1"/>
          <c:tx>
            <c:strRef>
              <c:f>Control!$M$5</c:f>
              <c:strCache>
                <c:ptCount val="1"/>
                <c:pt idx="0">
                  <c:v>Presupuesto Utilizado</c:v>
                </c:pt>
              </c:strCache>
            </c:strRef>
          </c:tx>
          <c:spPr>
            <a:noFill/>
            <a:ln w="19050">
              <a:solidFill>
                <a:srgbClr val="10DAC7"/>
              </a:solidFill>
            </a:ln>
            <a:effectLst/>
          </c:spPr>
          <c:invertIfNegative val="0"/>
          <c:dLbls>
            <c:numFmt formatCode="&quot;$&quot;\ 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Control!$M$8:$M$13</c:f>
              <c:numCache>
                <c:formatCode>"$"\ #,##0.00</c:formatCode>
                <c:ptCount val="6"/>
                <c:pt idx="0">
                  <c:v>1600</c:v>
                </c:pt>
                <c:pt idx="1">
                  <c:v>1100</c:v>
                </c:pt>
                <c:pt idx="2">
                  <c:v>900</c:v>
                </c:pt>
                <c:pt idx="3">
                  <c:v>2100</c:v>
                </c:pt>
                <c:pt idx="4">
                  <c:v>1500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1-4B58-A11C-8AFC8B4250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0"/>
        <c:axId val="240302447"/>
        <c:axId val="240471071"/>
      </c:barChart>
      <c:valAx>
        <c:axId val="240471071"/>
        <c:scaling>
          <c:orientation val="minMax"/>
        </c:scaling>
        <c:delete val="1"/>
        <c:axPos val="t"/>
        <c:numFmt formatCode="&quot;$&quot;\ #,##0.00" sourceLinked="1"/>
        <c:majorTickMark val="out"/>
        <c:minorTickMark val="none"/>
        <c:tickLblPos val="nextTo"/>
        <c:crossAx val="240302447"/>
        <c:crosses val="autoZero"/>
        <c:crossBetween val="between"/>
      </c:valAx>
      <c:catAx>
        <c:axId val="240302447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404710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813320434485711E-2"/>
          <c:y val="0.11538993931491048"/>
          <c:w val="0.56200405063548753"/>
          <c:h val="0.7755895481217713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2C-40C7-BADC-691935ED784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solidFill>
                  <a:srgbClr val="FFC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2C-40C7-BADC-691935ED7848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 w="19050">
                <a:solidFill>
                  <a:srgbClr val="55B03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2C-40C7-BADC-691935ED7848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19050">
                <a:solidFill>
                  <a:srgbClr val="92D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2C-40C7-BADC-691935ED7848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9050">
                <a:solidFill>
                  <a:srgbClr val="F0462E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2C-40C7-BADC-691935ED78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Control!$F$5:$J$5</c:f>
              <c:strCache>
                <c:ptCount val="5"/>
                <c:pt idx="0">
                  <c:v>No iniciado</c:v>
                </c:pt>
                <c:pt idx="1">
                  <c:v>En curso</c:v>
                </c:pt>
                <c:pt idx="2">
                  <c:v>Concluido</c:v>
                </c:pt>
                <c:pt idx="3">
                  <c:v>Completado con retraso</c:v>
                </c:pt>
                <c:pt idx="4">
                  <c:v>Atrasado</c:v>
                </c:pt>
              </c:strCache>
            </c:strRef>
          </c:cat>
          <c:val>
            <c:numRef>
              <c:f>Control!$F$6:$J$6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2C-40C7-BADC-691935ED784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4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Reports!A1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AP!A1"/><Relationship Id="rId12" Type="http://schemas.openxmlformats.org/officeDocument/2006/relationships/image" Target="../media/image4.png"/><Relationship Id="rId17" Type="http://schemas.openxmlformats.org/officeDocument/2006/relationships/hyperlink" Target="#Summary!A1"/><Relationship Id="rId2" Type="http://schemas.openxmlformats.org/officeDocument/2006/relationships/hyperlink" Target="#Settings!A1"/><Relationship Id="rId16" Type="http://schemas.openxmlformats.org/officeDocument/2006/relationships/hyperlink" Target="#Control!A1"/><Relationship Id="rId1" Type="http://schemas.openxmlformats.org/officeDocument/2006/relationships/chart" Target="../charts/chart2.xml"/><Relationship Id="rId6" Type="http://schemas.openxmlformats.org/officeDocument/2006/relationships/hyperlink" Target="#Opportunities!A1"/><Relationship Id="rId11" Type="http://schemas.openxmlformats.org/officeDocument/2006/relationships/image" Target="../media/image3.png"/><Relationship Id="rId5" Type="http://schemas.openxmlformats.org/officeDocument/2006/relationships/hyperlink" Target="#Analysis!A1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hyperlink" Target="#'D1'!A1"/><Relationship Id="rId9" Type="http://schemas.openxmlformats.org/officeDocument/2006/relationships/hyperlink" Target="#Dashboard!A1"/><Relationship Id="rId1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6" Type="http://schemas.openxmlformats.org/officeDocument/2006/relationships/hyperlink" Target="#Summary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Control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hyperlink" Target="#Analysis!A1"/><Relationship Id="rId18" Type="http://schemas.openxmlformats.org/officeDocument/2006/relationships/image" Target="../media/image2.png"/><Relationship Id="rId3" Type="http://schemas.openxmlformats.org/officeDocument/2006/relationships/chart" Target="../charts/chart5.xml"/><Relationship Id="rId21" Type="http://schemas.openxmlformats.org/officeDocument/2006/relationships/image" Target="../media/image5.png"/><Relationship Id="rId7" Type="http://schemas.openxmlformats.org/officeDocument/2006/relationships/chart" Target="../charts/chart9.xml"/><Relationship Id="rId12" Type="http://schemas.openxmlformats.org/officeDocument/2006/relationships/hyperlink" Target="#'D1'!A1"/><Relationship Id="rId17" Type="http://schemas.openxmlformats.org/officeDocument/2006/relationships/hyperlink" Target="#Dashboard!A1"/><Relationship Id="rId25" Type="http://schemas.openxmlformats.org/officeDocument/2006/relationships/hyperlink" Target="#Summary!A1"/><Relationship Id="rId2" Type="http://schemas.openxmlformats.org/officeDocument/2006/relationships/chart" Target="../charts/chart4.xml"/><Relationship Id="rId16" Type="http://schemas.openxmlformats.org/officeDocument/2006/relationships/hyperlink" Target="#Reports!A1"/><Relationship Id="rId20" Type="http://schemas.openxmlformats.org/officeDocument/2006/relationships/image" Target="../media/image4.png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image" Target="../media/image1.png"/><Relationship Id="rId24" Type="http://schemas.openxmlformats.org/officeDocument/2006/relationships/hyperlink" Target="#Control!A1"/><Relationship Id="rId5" Type="http://schemas.openxmlformats.org/officeDocument/2006/relationships/chart" Target="../charts/chart7.xml"/><Relationship Id="rId15" Type="http://schemas.openxmlformats.org/officeDocument/2006/relationships/hyperlink" Target="#AP!A1"/><Relationship Id="rId23" Type="http://schemas.openxmlformats.org/officeDocument/2006/relationships/image" Target="../media/image7.png"/><Relationship Id="rId10" Type="http://schemas.openxmlformats.org/officeDocument/2006/relationships/hyperlink" Target="#Settings!A1"/><Relationship Id="rId19" Type="http://schemas.openxmlformats.org/officeDocument/2006/relationships/image" Target="../media/image3.png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hyperlink" Target="#Opportunities!A1"/><Relationship Id="rId22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AP!A1"/><Relationship Id="rId13" Type="http://schemas.openxmlformats.org/officeDocument/2006/relationships/image" Target="../media/image4.png"/><Relationship Id="rId3" Type="http://schemas.openxmlformats.org/officeDocument/2006/relationships/hyperlink" Target="#Settings!A1"/><Relationship Id="rId7" Type="http://schemas.openxmlformats.org/officeDocument/2006/relationships/hyperlink" Target="#Opportunities!A1"/><Relationship Id="rId12" Type="http://schemas.openxmlformats.org/officeDocument/2006/relationships/image" Target="../media/image3.png"/><Relationship Id="rId17" Type="http://schemas.openxmlformats.org/officeDocument/2006/relationships/hyperlink" Target="#Dashboard2!A1"/><Relationship Id="rId2" Type="http://schemas.openxmlformats.org/officeDocument/2006/relationships/chart" Target="../charts/chart13.xml"/><Relationship Id="rId16" Type="http://schemas.openxmlformats.org/officeDocument/2006/relationships/image" Target="../media/image7.png"/><Relationship Id="rId1" Type="http://schemas.openxmlformats.org/officeDocument/2006/relationships/chart" Target="../charts/chart12.xml"/><Relationship Id="rId6" Type="http://schemas.openxmlformats.org/officeDocument/2006/relationships/hyperlink" Target="#Analysis!A1"/><Relationship Id="rId11" Type="http://schemas.openxmlformats.org/officeDocument/2006/relationships/image" Target="../media/image2.png"/><Relationship Id="rId5" Type="http://schemas.openxmlformats.org/officeDocument/2006/relationships/hyperlink" Target="#'D1'!A1"/><Relationship Id="rId15" Type="http://schemas.openxmlformats.org/officeDocument/2006/relationships/image" Target="../media/image6.png"/><Relationship Id="rId10" Type="http://schemas.openxmlformats.org/officeDocument/2006/relationships/hyperlink" Target="#Dashboard!A1"/><Relationship Id="rId4" Type="http://schemas.openxmlformats.org/officeDocument/2006/relationships/image" Target="../media/image1.png"/><Relationship Id="rId9" Type="http://schemas.openxmlformats.org/officeDocument/2006/relationships/hyperlink" Target="#Reports!A1"/><Relationship Id="rId1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D1'!A1"/><Relationship Id="rId13" Type="http://schemas.openxmlformats.org/officeDocument/2006/relationships/hyperlink" Target="#Dashboard!A1"/><Relationship Id="rId18" Type="http://schemas.openxmlformats.org/officeDocument/2006/relationships/image" Target="../media/image6.png"/><Relationship Id="rId3" Type="http://schemas.openxmlformats.org/officeDocument/2006/relationships/chart" Target="../charts/chart16.xml"/><Relationship Id="rId7" Type="http://schemas.openxmlformats.org/officeDocument/2006/relationships/image" Target="../media/image1.png"/><Relationship Id="rId12" Type="http://schemas.openxmlformats.org/officeDocument/2006/relationships/hyperlink" Target="#Reports!A1"/><Relationship Id="rId17" Type="http://schemas.openxmlformats.org/officeDocument/2006/relationships/image" Target="../media/image5.png"/><Relationship Id="rId2" Type="http://schemas.openxmlformats.org/officeDocument/2006/relationships/chart" Target="../charts/chart15.xml"/><Relationship Id="rId16" Type="http://schemas.openxmlformats.org/officeDocument/2006/relationships/image" Target="../media/image4.png"/><Relationship Id="rId20" Type="http://schemas.openxmlformats.org/officeDocument/2006/relationships/hyperlink" Target="#Dashboard2!A1"/><Relationship Id="rId1" Type="http://schemas.openxmlformats.org/officeDocument/2006/relationships/chart" Target="../charts/chart14.xml"/><Relationship Id="rId6" Type="http://schemas.openxmlformats.org/officeDocument/2006/relationships/hyperlink" Target="#Settings!A1"/><Relationship Id="rId11" Type="http://schemas.openxmlformats.org/officeDocument/2006/relationships/hyperlink" Target="#AP!A1"/><Relationship Id="rId5" Type="http://schemas.openxmlformats.org/officeDocument/2006/relationships/chart" Target="../charts/chart18.xml"/><Relationship Id="rId15" Type="http://schemas.openxmlformats.org/officeDocument/2006/relationships/image" Target="../media/image3.png"/><Relationship Id="rId10" Type="http://schemas.openxmlformats.org/officeDocument/2006/relationships/hyperlink" Target="#Opportunities!A1"/><Relationship Id="rId19" Type="http://schemas.openxmlformats.org/officeDocument/2006/relationships/image" Target="../media/image7.png"/><Relationship Id="rId4" Type="http://schemas.openxmlformats.org/officeDocument/2006/relationships/chart" Target="../charts/chart17.xml"/><Relationship Id="rId9" Type="http://schemas.openxmlformats.org/officeDocument/2006/relationships/hyperlink" Target="#Analysis!A1"/><Relationship Id="rId1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18" Type="http://schemas.openxmlformats.org/officeDocument/2006/relationships/hyperlink" Target="#'D5'!A1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17" Type="http://schemas.openxmlformats.org/officeDocument/2006/relationships/hyperlink" Target="#'D4'!A1"/><Relationship Id="rId2" Type="http://schemas.openxmlformats.org/officeDocument/2006/relationships/image" Target="../media/image1.png"/><Relationship Id="rId16" Type="http://schemas.openxmlformats.org/officeDocument/2006/relationships/hyperlink" Target="#'D3'!A1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5" Type="http://schemas.openxmlformats.org/officeDocument/2006/relationships/hyperlink" Target="#'D2'!A1"/><Relationship Id="rId10" Type="http://schemas.openxmlformats.org/officeDocument/2006/relationships/image" Target="../media/image3.png"/><Relationship Id="rId19" Type="http://schemas.openxmlformats.org/officeDocument/2006/relationships/hyperlink" Target="#'D6'!A1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Reports!A1"/><Relationship Id="rId13" Type="http://schemas.openxmlformats.org/officeDocument/2006/relationships/image" Target="../media/image5.png"/><Relationship Id="rId3" Type="http://schemas.openxmlformats.org/officeDocument/2006/relationships/image" Target="../media/image1.png"/><Relationship Id="rId7" Type="http://schemas.openxmlformats.org/officeDocument/2006/relationships/hyperlink" Target="#AP!A1"/><Relationship Id="rId12" Type="http://schemas.openxmlformats.org/officeDocument/2006/relationships/image" Target="../media/image4.png"/><Relationship Id="rId2" Type="http://schemas.openxmlformats.org/officeDocument/2006/relationships/hyperlink" Target="#Settings!A1"/><Relationship Id="rId1" Type="http://schemas.openxmlformats.org/officeDocument/2006/relationships/chart" Target="../charts/chart1.xml"/><Relationship Id="rId6" Type="http://schemas.openxmlformats.org/officeDocument/2006/relationships/hyperlink" Target="#Opportunities!A1"/><Relationship Id="rId11" Type="http://schemas.openxmlformats.org/officeDocument/2006/relationships/image" Target="../media/image3.png"/><Relationship Id="rId5" Type="http://schemas.openxmlformats.org/officeDocument/2006/relationships/hyperlink" Target="#Analysis!A1"/><Relationship Id="rId15" Type="http://schemas.openxmlformats.org/officeDocument/2006/relationships/image" Target="../media/image7.png"/><Relationship Id="rId10" Type="http://schemas.openxmlformats.org/officeDocument/2006/relationships/image" Target="../media/image2.png"/><Relationship Id="rId4" Type="http://schemas.openxmlformats.org/officeDocument/2006/relationships/hyperlink" Target="#'D1'!A1"/><Relationship Id="rId9" Type="http://schemas.openxmlformats.org/officeDocument/2006/relationships/hyperlink" Target="#Dashboard!A1"/><Relationship Id="rId1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Dashboard!A1"/><Relationship Id="rId13" Type="http://schemas.openxmlformats.org/officeDocument/2006/relationships/image" Target="../media/image6.png"/><Relationship Id="rId3" Type="http://schemas.openxmlformats.org/officeDocument/2006/relationships/hyperlink" Target="#'D1'!A1"/><Relationship Id="rId7" Type="http://schemas.openxmlformats.org/officeDocument/2006/relationships/hyperlink" Target="#Reports!A1"/><Relationship Id="rId12" Type="http://schemas.openxmlformats.org/officeDocument/2006/relationships/image" Target="../media/image5.png"/><Relationship Id="rId2" Type="http://schemas.openxmlformats.org/officeDocument/2006/relationships/image" Target="../media/image1.png"/><Relationship Id="rId1" Type="http://schemas.openxmlformats.org/officeDocument/2006/relationships/hyperlink" Target="#Settings!A1"/><Relationship Id="rId6" Type="http://schemas.openxmlformats.org/officeDocument/2006/relationships/hyperlink" Target="#AP!A1"/><Relationship Id="rId11" Type="http://schemas.openxmlformats.org/officeDocument/2006/relationships/image" Target="../media/image4.png"/><Relationship Id="rId5" Type="http://schemas.openxmlformats.org/officeDocument/2006/relationships/hyperlink" Target="#Opportunities!A1"/><Relationship Id="rId10" Type="http://schemas.openxmlformats.org/officeDocument/2006/relationships/image" Target="../media/image3.png"/><Relationship Id="rId4" Type="http://schemas.openxmlformats.org/officeDocument/2006/relationships/hyperlink" Target="#Analysis!A1"/><Relationship Id="rId9" Type="http://schemas.openxmlformats.org/officeDocument/2006/relationships/image" Target="../media/image2.png"/><Relationship Id="rId1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1419225</xdr:colOff>
      <xdr:row>0</xdr:row>
      <xdr:rowOff>0</xdr:rowOff>
    </xdr:from>
    <xdr:to>
      <xdr:col>1</xdr:col>
      <xdr:colOff>3238609</xdr:colOff>
      <xdr:row>1</xdr:row>
      <xdr:rowOff>4495</xdr:rowOff>
    </xdr:to>
    <xdr:sp macro="" textlink="">
      <xdr:nvSpPr>
        <xdr:cNvPr id="2" name="Rectá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DFFA7-5131-452E-9DFA-6AE7F69D7BFD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1</xdr:col>
      <xdr:colOff>1419420</xdr:colOff>
      <xdr:row>0</xdr:row>
      <xdr:rowOff>0</xdr:rowOff>
    </xdr:from>
    <xdr:to>
      <xdr:col>1</xdr:col>
      <xdr:colOff>1815382</xdr:colOff>
      <xdr:row>1</xdr:row>
      <xdr:rowOff>389</xdr:rowOff>
    </xdr:to>
    <xdr:pic>
      <xdr:nvPicPr>
        <xdr:cNvPr id="3" name="Imagen 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5B8DB2-A926-4CC9-B614-D75248958D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3254619</xdr:colOff>
      <xdr:row>0</xdr:row>
      <xdr:rowOff>0</xdr:rowOff>
    </xdr:from>
    <xdr:to>
      <xdr:col>2</xdr:col>
      <xdr:colOff>1416403</xdr:colOff>
      <xdr:row>1</xdr:row>
      <xdr:rowOff>4495</xdr:rowOff>
    </xdr:to>
    <xdr:sp macro="" textlink="">
      <xdr:nvSpPr>
        <xdr:cNvPr id="4" name="Rectá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2D4A60-652F-43EC-8A4B-CA537BCCC75B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1441938</xdr:colOff>
      <xdr:row>0</xdr:row>
      <xdr:rowOff>0</xdr:rowOff>
    </xdr:from>
    <xdr:to>
      <xdr:col>2</xdr:col>
      <xdr:colOff>3404820</xdr:colOff>
      <xdr:row>1</xdr:row>
      <xdr:rowOff>4495</xdr:rowOff>
    </xdr:to>
    <xdr:sp macro="" textlink="">
      <xdr:nvSpPr>
        <xdr:cNvPr id="6" name="Rectá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87304F1-1D2B-4329-B87F-2C0F7DAF0C41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2</xdr:col>
      <xdr:colOff>3426801</xdr:colOff>
      <xdr:row>0</xdr:row>
      <xdr:rowOff>0</xdr:rowOff>
    </xdr:from>
    <xdr:to>
      <xdr:col>3</xdr:col>
      <xdr:colOff>531310</xdr:colOff>
      <xdr:row>1</xdr:row>
      <xdr:rowOff>4495</xdr:rowOff>
    </xdr:to>
    <xdr:sp macro="" textlink="">
      <xdr:nvSpPr>
        <xdr:cNvPr id="7" name="Rectángulo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8D6A67-6BD7-4E22-806A-D5365CD86AC3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3</xdr:col>
      <xdr:colOff>555380</xdr:colOff>
      <xdr:row>0</xdr:row>
      <xdr:rowOff>0</xdr:rowOff>
    </xdr:from>
    <xdr:to>
      <xdr:col>7</xdr:col>
      <xdr:colOff>537796</xdr:colOff>
      <xdr:row>1</xdr:row>
      <xdr:rowOff>4495</xdr:rowOff>
    </xdr:to>
    <xdr:sp macro="" textlink="">
      <xdr:nvSpPr>
        <xdr:cNvPr id="8" name="Rectángulo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80A4885-CACF-4F9C-8FAF-5DB20EFCFB76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7</xdr:col>
      <xdr:colOff>571499</xdr:colOff>
      <xdr:row>0</xdr:row>
      <xdr:rowOff>0</xdr:rowOff>
    </xdr:from>
    <xdr:to>
      <xdr:col>8</xdr:col>
      <xdr:colOff>1012031</xdr:colOff>
      <xdr:row>1</xdr:row>
      <xdr:rowOff>4495</xdr:rowOff>
    </xdr:to>
    <xdr:sp macro="" textlink="">
      <xdr:nvSpPr>
        <xdr:cNvPr id="9" name="Rectángulo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DB2288F-85F7-4848-B603-1455F1B97795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8</xdr:col>
      <xdr:colOff>1048939</xdr:colOff>
      <xdr:row>0</xdr:row>
      <xdr:rowOff>0</xdr:rowOff>
    </xdr:from>
    <xdr:to>
      <xdr:col>10</xdr:col>
      <xdr:colOff>460770</xdr:colOff>
      <xdr:row>1</xdr:row>
      <xdr:rowOff>4495</xdr:rowOff>
    </xdr:to>
    <xdr:sp macro="" textlink="">
      <xdr:nvSpPr>
        <xdr:cNvPr id="10" name="Rectángulo 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A729F98-5EB3-4D1A-8DAF-1C3032086CD5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1</xdr:col>
      <xdr:colOff>3273669</xdr:colOff>
      <xdr:row>0</xdr:row>
      <xdr:rowOff>0</xdr:rowOff>
    </xdr:from>
    <xdr:to>
      <xdr:col>2</xdr:col>
      <xdr:colOff>106240</xdr:colOff>
      <xdr:row>0</xdr:row>
      <xdr:rowOff>491966</xdr:rowOff>
    </xdr:to>
    <xdr:pic>
      <xdr:nvPicPr>
        <xdr:cNvPr id="12" name="Imagen 11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816E3-36FA-40BB-9FEF-B387B1F66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1463187</xdr:colOff>
      <xdr:row>0</xdr:row>
      <xdr:rowOff>0</xdr:rowOff>
    </xdr:from>
    <xdr:to>
      <xdr:col>2</xdr:col>
      <xdr:colOff>1954091</xdr:colOff>
      <xdr:row>0</xdr:row>
      <xdr:rowOff>491346</xdr:rowOff>
    </xdr:to>
    <xdr:pic>
      <xdr:nvPicPr>
        <xdr:cNvPr id="13" name="Imagen 12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A2E1F9D-5D7A-406E-9FB2-84040D8A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3412147</xdr:colOff>
      <xdr:row>0</xdr:row>
      <xdr:rowOff>36635</xdr:rowOff>
    </xdr:from>
    <xdr:to>
      <xdr:col>2</xdr:col>
      <xdr:colOff>3947012</xdr:colOff>
      <xdr:row>0</xdr:row>
      <xdr:rowOff>477802</xdr:rowOff>
    </xdr:to>
    <xdr:pic>
      <xdr:nvPicPr>
        <xdr:cNvPr id="14" name="Imagen 13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0ABD3D-D879-44E4-B696-7855BC8A74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572966</xdr:colOff>
      <xdr:row>0</xdr:row>
      <xdr:rowOff>0</xdr:rowOff>
    </xdr:from>
    <xdr:to>
      <xdr:col>4</xdr:col>
      <xdr:colOff>415436</xdr:colOff>
      <xdr:row>1</xdr:row>
      <xdr:rowOff>306</xdr:rowOff>
    </xdr:to>
    <xdr:pic>
      <xdr:nvPicPr>
        <xdr:cNvPr id="17" name="Imagen 16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EC9120E-A2CA-4A54-B66C-E51A084C6A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582215</xdr:colOff>
      <xdr:row>0</xdr:row>
      <xdr:rowOff>0</xdr:rowOff>
    </xdr:from>
    <xdr:to>
      <xdr:col>7</xdr:col>
      <xdr:colOff>1094184</xdr:colOff>
      <xdr:row>1</xdr:row>
      <xdr:rowOff>18860</xdr:rowOff>
    </xdr:to>
    <xdr:pic>
      <xdr:nvPicPr>
        <xdr:cNvPr id="18" name="Imagen 17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26A86EE-4576-40F4-A617-64C54CA4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1047750</xdr:colOff>
      <xdr:row>0</xdr:row>
      <xdr:rowOff>11907</xdr:rowOff>
    </xdr:from>
    <xdr:to>
      <xdr:col>9</xdr:col>
      <xdr:colOff>536972</xdr:colOff>
      <xdr:row>0</xdr:row>
      <xdr:rowOff>472451</xdr:rowOff>
    </xdr:to>
    <xdr:pic>
      <xdr:nvPicPr>
        <xdr:cNvPr id="19" name="Imagen 18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6EA0B77-23F9-42B0-9350-138EB8D1D3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2007577</xdr:colOff>
      <xdr:row>1</xdr:row>
      <xdr:rowOff>14653</xdr:rowOff>
    </xdr:from>
    <xdr:to>
      <xdr:col>2</xdr:col>
      <xdr:colOff>586903</xdr:colOff>
      <xdr:row>1</xdr:row>
      <xdr:rowOff>319178</xdr:rowOff>
    </xdr:to>
    <xdr:sp macro="" textlink="">
      <xdr:nvSpPr>
        <xdr:cNvPr id="20" name="Rectángulo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5FAC44-4B93-486C-BC37-4D494B0AD31F}"/>
            </a:ext>
          </a:extLst>
        </xdr:cNvPr>
        <xdr:cNvSpPr/>
      </xdr:nvSpPr>
      <xdr:spPr>
        <a:xfrm>
          <a:off x="2190750" y="512884"/>
          <a:ext cx="2235461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1.1 CONFIGURACIÓN GENERAL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1390650</xdr:colOff>
      <xdr:row>0</xdr:row>
      <xdr:rowOff>0</xdr:rowOff>
    </xdr:from>
    <xdr:to>
      <xdr:col>2</xdr:col>
      <xdr:colOff>3210034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7AD0CE-1703-4A25-BD3E-459495B43864}"/>
            </a:ext>
          </a:extLst>
        </xdr:cNvPr>
        <xdr:cNvSpPr/>
      </xdr:nvSpPr>
      <xdr:spPr>
        <a:xfrm>
          <a:off x="158115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1390845</xdr:colOff>
      <xdr:row>0</xdr:row>
      <xdr:rowOff>0</xdr:rowOff>
    </xdr:from>
    <xdr:to>
      <xdr:col>2</xdr:col>
      <xdr:colOff>1786807</xdr:colOff>
      <xdr:row>1</xdr:row>
      <xdr:rowOff>389</xdr:rowOff>
    </xdr:to>
    <xdr:pic>
      <xdr:nvPicPr>
        <xdr:cNvPr id="40" name="Imagen 39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FA02E0-FEBF-45D0-9078-6B9385247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8134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3226044</xdr:colOff>
      <xdr:row>0</xdr:row>
      <xdr:rowOff>0</xdr:rowOff>
    </xdr:from>
    <xdr:to>
      <xdr:col>3</xdr:col>
      <xdr:colOff>997303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114E61-CB64-487C-946B-E22303F759EE}"/>
            </a:ext>
          </a:extLst>
        </xdr:cNvPr>
        <xdr:cNvSpPr/>
      </xdr:nvSpPr>
      <xdr:spPr>
        <a:xfrm>
          <a:off x="341654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3</xdr:col>
      <xdr:colOff>1022838</xdr:colOff>
      <xdr:row>0</xdr:row>
      <xdr:rowOff>0</xdr:rowOff>
    </xdr:from>
    <xdr:to>
      <xdr:col>5</xdr:col>
      <xdr:colOff>232995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7EAF808-693A-46C3-9BEA-503D89053632}"/>
            </a:ext>
          </a:extLst>
        </xdr:cNvPr>
        <xdr:cNvSpPr/>
      </xdr:nvSpPr>
      <xdr:spPr>
        <a:xfrm>
          <a:off x="526146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5</xdr:col>
      <xdr:colOff>254976</xdr:colOff>
      <xdr:row>0</xdr:row>
      <xdr:rowOff>0</xdr:rowOff>
    </xdr:from>
    <xdr:to>
      <xdr:col>6</xdr:col>
      <xdr:colOff>940885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C2D36B-EA48-4932-BC2E-89A63BDAD044}"/>
            </a:ext>
          </a:extLst>
        </xdr:cNvPr>
        <xdr:cNvSpPr/>
      </xdr:nvSpPr>
      <xdr:spPr>
        <a:xfrm>
          <a:off x="724632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6</xdr:col>
      <xdr:colOff>964955</xdr:colOff>
      <xdr:row>0</xdr:row>
      <xdr:rowOff>0</xdr:rowOff>
    </xdr:from>
    <xdr:to>
      <xdr:col>8</xdr:col>
      <xdr:colOff>728296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7CF58EC-7072-469B-93BB-5A29BE12EEDC}"/>
            </a:ext>
          </a:extLst>
        </xdr:cNvPr>
        <xdr:cNvSpPr/>
      </xdr:nvSpPr>
      <xdr:spPr>
        <a:xfrm>
          <a:off x="9089780" y="0"/>
          <a:ext cx="1944566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8</xdr:col>
      <xdr:colOff>761999</xdr:colOff>
      <xdr:row>0</xdr:row>
      <xdr:rowOff>0</xdr:rowOff>
    </xdr:from>
    <xdr:to>
      <xdr:col>10</xdr:col>
      <xdr:colOff>373856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859E24B-2822-4A5A-B092-08D07176E6B0}"/>
            </a:ext>
          </a:extLst>
        </xdr:cNvPr>
        <xdr:cNvSpPr/>
      </xdr:nvSpPr>
      <xdr:spPr>
        <a:xfrm>
          <a:off x="1106804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10</xdr:col>
      <xdr:colOff>410764</xdr:colOff>
      <xdr:row>0</xdr:row>
      <xdr:rowOff>0</xdr:rowOff>
    </xdr:from>
    <xdr:to>
      <xdr:col>11</xdr:col>
      <xdr:colOff>108345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1DED5F0-D781-4732-8669-22917F48E7A3}"/>
            </a:ext>
          </a:extLst>
        </xdr:cNvPr>
        <xdr:cNvSpPr/>
      </xdr:nvSpPr>
      <xdr:spPr>
        <a:xfrm>
          <a:off x="1281231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3245094</xdr:colOff>
      <xdr:row>0</xdr:row>
      <xdr:rowOff>0</xdr:rowOff>
    </xdr:from>
    <xdr:to>
      <xdr:col>2</xdr:col>
      <xdr:colOff>3735265</xdr:colOff>
      <xdr:row>0</xdr:row>
      <xdr:rowOff>491966</xdr:rowOff>
    </xdr:to>
    <xdr:pic>
      <xdr:nvPicPr>
        <xdr:cNvPr id="47" name="Imagen 46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7B0DF8-58A4-40A4-B90C-5B715ECB4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59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1044087</xdr:colOff>
      <xdr:row>0</xdr:row>
      <xdr:rowOff>0</xdr:rowOff>
    </xdr:from>
    <xdr:to>
      <xdr:col>4</xdr:col>
      <xdr:colOff>182441</xdr:colOff>
      <xdr:row>0</xdr:row>
      <xdr:rowOff>491346</xdr:rowOff>
    </xdr:to>
    <xdr:pic>
      <xdr:nvPicPr>
        <xdr:cNvPr id="48" name="Imagen 47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6EB88FD-F5E3-4091-8A62-05D4772E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1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240322</xdr:colOff>
      <xdr:row>0</xdr:row>
      <xdr:rowOff>36635</xdr:rowOff>
    </xdr:from>
    <xdr:to>
      <xdr:col>5</xdr:col>
      <xdr:colOff>775187</xdr:colOff>
      <xdr:row>0</xdr:row>
      <xdr:rowOff>477802</xdr:rowOff>
    </xdr:to>
    <xdr:pic>
      <xdr:nvPicPr>
        <xdr:cNvPr id="49" name="Imagen 48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7F1EE11-2218-4597-B195-00646E0877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3167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982541</xdr:colOff>
      <xdr:row>0</xdr:row>
      <xdr:rowOff>0</xdr:rowOff>
    </xdr:from>
    <xdr:to>
      <xdr:col>7</xdr:col>
      <xdr:colOff>405911</xdr:colOff>
      <xdr:row>1</xdr:row>
      <xdr:rowOff>306</xdr:rowOff>
    </xdr:to>
    <xdr:pic>
      <xdr:nvPicPr>
        <xdr:cNvPr id="50" name="Imagen 49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1999246-D573-41AD-A2AC-2F8519187C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0736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772715</xdr:colOff>
      <xdr:row>0</xdr:row>
      <xdr:rowOff>0</xdr:rowOff>
    </xdr:from>
    <xdr:to>
      <xdr:col>9</xdr:col>
      <xdr:colOff>236934</xdr:colOff>
      <xdr:row>1</xdr:row>
      <xdr:rowOff>18860</xdr:rowOff>
    </xdr:to>
    <xdr:pic>
      <xdr:nvPicPr>
        <xdr:cNvPr id="51" name="Imagen 50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EC625A9-F8F3-427E-B474-070FEAF6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6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</xdr:col>
      <xdr:colOff>409575</xdr:colOff>
      <xdr:row>0</xdr:row>
      <xdr:rowOff>11907</xdr:rowOff>
    </xdr:from>
    <xdr:to>
      <xdr:col>10</xdr:col>
      <xdr:colOff>1165622</xdr:colOff>
      <xdr:row>0</xdr:row>
      <xdr:rowOff>472451</xdr:rowOff>
    </xdr:to>
    <xdr:pic>
      <xdr:nvPicPr>
        <xdr:cNvPr id="52" name="Imagen 51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1A7E44A-6065-491F-96B5-89C4C0EC2E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1112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2000251</xdr:colOff>
      <xdr:row>1</xdr:row>
      <xdr:rowOff>14654</xdr:rowOff>
    </xdr:from>
    <xdr:to>
      <xdr:col>3</xdr:col>
      <xdr:colOff>256442</xdr:colOff>
      <xdr:row>2</xdr:row>
      <xdr:rowOff>1679</xdr:rowOff>
    </xdr:to>
    <xdr:sp macro="" textlink="">
      <xdr:nvSpPr>
        <xdr:cNvPr id="16" name="Rectángulo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5D90D45-A2D4-4D25-96C6-84FF4E9218CE}"/>
            </a:ext>
          </a:extLst>
        </xdr:cNvPr>
        <xdr:cNvSpPr/>
      </xdr:nvSpPr>
      <xdr:spPr>
        <a:xfrm>
          <a:off x="2190751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5.1 GESTIÓN DE PLANES DE ACCIÓN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577851</xdr:colOff>
      <xdr:row>5</xdr:row>
      <xdr:rowOff>39158</xdr:rowOff>
    </xdr:from>
    <xdr:to>
      <xdr:col>15</xdr:col>
      <xdr:colOff>9525</xdr:colOff>
      <xdr:row>16</xdr:row>
      <xdr:rowOff>322791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73A20E2E-0A03-4B86-9553-4F15A7B1B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685800</xdr:colOff>
      <xdr:row>0</xdr:row>
      <xdr:rowOff>0</xdr:rowOff>
    </xdr:from>
    <xdr:to>
      <xdr:col>3</xdr:col>
      <xdr:colOff>2505184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D78AAE7-62A0-41EF-A6EC-6D2A57170FA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685995</xdr:colOff>
      <xdr:row>0</xdr:row>
      <xdr:rowOff>0</xdr:rowOff>
    </xdr:from>
    <xdr:to>
      <xdr:col>3</xdr:col>
      <xdr:colOff>1081957</xdr:colOff>
      <xdr:row>1</xdr:row>
      <xdr:rowOff>389</xdr:rowOff>
    </xdr:to>
    <xdr:pic>
      <xdr:nvPicPr>
        <xdr:cNvPr id="31" name="Imagen 30" descr="Vector Transparente PNG Y SVG De Icono De Trazo De Color De Configuración  De SE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3CE48D-2329-4EF3-9F33-161E97CA246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2521194</xdr:colOff>
      <xdr:row>0</xdr:row>
      <xdr:rowOff>0</xdr:rowOff>
    </xdr:from>
    <xdr:to>
      <xdr:col>4</xdr:col>
      <xdr:colOff>635353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7C9707-6427-4E94-955B-4D8781AA31C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4</xdr:col>
      <xdr:colOff>660888</xdr:colOff>
      <xdr:row>0</xdr:row>
      <xdr:rowOff>0</xdr:rowOff>
    </xdr:from>
    <xdr:to>
      <xdr:col>5</xdr:col>
      <xdr:colOff>594945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F7670CC-1448-4E01-BBCA-6DDF3EF009C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5</xdr:col>
      <xdr:colOff>616926</xdr:colOff>
      <xdr:row>0</xdr:row>
      <xdr:rowOff>0</xdr:rowOff>
    </xdr:from>
    <xdr:to>
      <xdr:col>6</xdr:col>
      <xdr:colOff>407485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DC1BF32-2C86-4EC4-AF8B-A95DC69C3CC6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6</xdr:col>
      <xdr:colOff>431555</xdr:colOff>
      <xdr:row>0</xdr:row>
      <xdr:rowOff>0</xdr:rowOff>
    </xdr:from>
    <xdr:to>
      <xdr:col>10</xdr:col>
      <xdr:colOff>13921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CEFAD27-920E-4E12-ADCE-4812038CCC39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10</xdr:col>
      <xdr:colOff>47624</xdr:colOff>
      <xdr:row>0</xdr:row>
      <xdr:rowOff>0</xdr:rowOff>
    </xdr:from>
    <xdr:to>
      <xdr:col>12</xdr:col>
      <xdr:colOff>573881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FF10306-494C-4998-9E1A-5F15213E3030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>
              <a:solidFill>
                <a:schemeClr val="bg1"/>
              </a:solidFill>
            </a:rPr>
            <a:t>6. INFORMES</a:t>
          </a:r>
        </a:p>
      </xdr:txBody>
    </xdr:sp>
    <xdr:clientData/>
  </xdr:twoCellAnchor>
  <xdr:twoCellAnchor editAs="absolute">
    <xdr:from>
      <xdr:col>13</xdr:col>
      <xdr:colOff>20239</xdr:colOff>
      <xdr:row>0</xdr:row>
      <xdr:rowOff>0</xdr:rowOff>
    </xdr:from>
    <xdr:to>
      <xdr:col>16</xdr:col>
      <xdr:colOff>194070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5E48816-1A54-4649-8844-E836B520EFDC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3</xdr:col>
      <xdr:colOff>2540244</xdr:colOff>
      <xdr:row>0</xdr:row>
      <xdr:rowOff>0</xdr:rowOff>
    </xdr:from>
    <xdr:to>
      <xdr:col>3</xdr:col>
      <xdr:colOff>3030415</xdr:colOff>
      <xdr:row>0</xdr:row>
      <xdr:rowOff>491966</xdr:rowOff>
    </xdr:to>
    <xdr:pic>
      <xdr:nvPicPr>
        <xdr:cNvPr id="38" name="Imagen 37" descr="Diagnóstic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E89572E-FA4D-436A-A17A-379CE83B6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682137</xdr:colOff>
      <xdr:row>0</xdr:row>
      <xdr:rowOff>0</xdr:rowOff>
    </xdr:from>
    <xdr:to>
      <xdr:col>4</xdr:col>
      <xdr:colOff>1173041</xdr:colOff>
      <xdr:row>0</xdr:row>
      <xdr:rowOff>491346</xdr:rowOff>
    </xdr:to>
    <xdr:pic>
      <xdr:nvPicPr>
        <xdr:cNvPr id="39" name="Imagen 38" descr="Análisis - Iconos gratis de seo y web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14AC09-7E94-4B52-B5E0-6C3964B40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602272</xdr:colOff>
      <xdr:row>0</xdr:row>
      <xdr:rowOff>36635</xdr:rowOff>
    </xdr:from>
    <xdr:to>
      <xdr:col>5</xdr:col>
      <xdr:colOff>1137137</xdr:colOff>
      <xdr:row>0</xdr:row>
      <xdr:rowOff>477802</xdr:rowOff>
    </xdr:to>
    <xdr:pic>
      <xdr:nvPicPr>
        <xdr:cNvPr id="40" name="Imagen 39" descr="Analysis, data, economy, swot, diagram, business icon - Download on  Iconfin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230C616-BAFB-46FA-B514-F4BC7FD0695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449141</xdr:colOff>
      <xdr:row>0</xdr:row>
      <xdr:rowOff>0</xdr:rowOff>
    </xdr:from>
    <xdr:to>
      <xdr:col>7</xdr:col>
      <xdr:colOff>415436</xdr:colOff>
      <xdr:row>1</xdr:row>
      <xdr:rowOff>306</xdr:rowOff>
    </xdr:to>
    <xdr:pic>
      <xdr:nvPicPr>
        <xdr:cNvPr id="41" name="Imagen 40" descr="Crea tu plan de ventas gratuito – HubSpot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95A31B3-35A9-4894-9CCA-33D9A995A0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10</xdr:col>
      <xdr:colOff>58340</xdr:colOff>
      <xdr:row>0</xdr:row>
      <xdr:rowOff>0</xdr:rowOff>
    </xdr:from>
    <xdr:to>
      <xdr:col>10</xdr:col>
      <xdr:colOff>570309</xdr:colOff>
      <xdr:row>1</xdr:row>
      <xdr:rowOff>18860</xdr:rowOff>
    </xdr:to>
    <xdr:pic>
      <xdr:nvPicPr>
        <xdr:cNvPr id="42" name="Imagen 41" descr="✓ Informe de lectura para tu libro | Analizamos tu obra a fon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AE028CD-BD49-4E9A-9A46-641D2D0DA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19050</xdr:colOff>
      <xdr:row>0</xdr:row>
      <xdr:rowOff>11907</xdr:rowOff>
    </xdr:from>
    <xdr:to>
      <xdr:col>14</xdr:col>
      <xdr:colOff>184547</xdr:colOff>
      <xdr:row>0</xdr:row>
      <xdr:rowOff>472451</xdr:rowOff>
    </xdr:to>
    <xdr:pic>
      <xdr:nvPicPr>
        <xdr:cNvPr id="43" name="Imagen 42" descr="Flexible reporting with fully customizable Dashboard Report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C4956A7-8F3B-4114-9E6C-E59B71DDC2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1296866</xdr:colOff>
      <xdr:row>1</xdr:row>
      <xdr:rowOff>14654</xdr:rowOff>
    </xdr:from>
    <xdr:to>
      <xdr:col>3</xdr:col>
      <xdr:colOff>3604845</xdr:colOff>
      <xdr:row>1</xdr:row>
      <xdr:rowOff>319179</xdr:rowOff>
    </xdr:to>
    <xdr:sp macro="" textlink="">
      <xdr:nvSpPr>
        <xdr:cNvPr id="20" name="Rectángulo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04F6886-87B1-4732-88A5-AEA3EA1D064A}"/>
            </a:ext>
          </a:extLst>
        </xdr:cNvPr>
        <xdr:cNvSpPr/>
      </xdr:nvSpPr>
      <xdr:spPr>
        <a:xfrm>
          <a:off x="2205404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6.1 PRIORIZACIÓN</a:t>
          </a:r>
          <a:r>
            <a:rPr lang="es-419" sz="1100" b="1" baseline="0">
              <a:solidFill>
                <a:schemeClr val="tx1"/>
              </a:solidFill>
            </a:rPr>
            <a:t> OPORTUNIDADES</a:t>
          </a:r>
          <a:endParaRPr lang="es-419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3</xdr:col>
      <xdr:colOff>3626827</xdr:colOff>
      <xdr:row>1</xdr:row>
      <xdr:rowOff>14654</xdr:rowOff>
    </xdr:from>
    <xdr:to>
      <xdr:col>5</xdr:col>
      <xdr:colOff>197825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E83C78E-5DA6-4B8E-93C7-F680D4468755}"/>
            </a:ext>
          </a:extLst>
        </xdr:cNvPr>
        <xdr:cNvSpPr/>
      </xdr:nvSpPr>
      <xdr:spPr>
        <a:xfrm>
          <a:off x="4535365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5</xdr:col>
      <xdr:colOff>212483</xdr:colOff>
      <xdr:row>1</xdr:row>
      <xdr:rowOff>14654</xdr:rowOff>
    </xdr:from>
    <xdr:to>
      <xdr:col>7</xdr:col>
      <xdr:colOff>300404</xdr:colOff>
      <xdr:row>1</xdr:row>
      <xdr:rowOff>319179</xdr:rowOff>
    </xdr:to>
    <xdr:sp macro="" textlink="">
      <xdr:nvSpPr>
        <xdr:cNvPr id="22" name="Rectángulo 2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323E653-C3A5-4EC8-871D-DC1E3F755798}"/>
            </a:ext>
          </a:extLst>
        </xdr:cNvPr>
        <xdr:cNvSpPr/>
      </xdr:nvSpPr>
      <xdr:spPr>
        <a:xfrm>
          <a:off x="6858002" y="512885"/>
          <a:ext cx="2710960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6.3 RESUMEN</a:t>
          </a:r>
          <a:r>
            <a:rPr lang="es-419" sz="1100" b="1" baseline="0">
              <a:solidFill>
                <a:schemeClr val="bg1"/>
              </a:solidFill>
            </a:rPr>
            <a:t> DIAGNÓSTICO EMPRESARIAL</a:t>
          </a:r>
          <a:r>
            <a:rPr lang="es-419" sz="1100" b="1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1400175</xdr:colOff>
      <xdr:row>0</xdr:row>
      <xdr:rowOff>0</xdr:rowOff>
    </xdr:from>
    <xdr:to>
      <xdr:col>5</xdr:col>
      <xdr:colOff>95359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AFA9FF-F8C0-460A-9A4A-7AB399455A9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1400370</xdr:colOff>
      <xdr:row>0</xdr:row>
      <xdr:rowOff>0</xdr:rowOff>
    </xdr:from>
    <xdr:to>
      <xdr:col>3</xdr:col>
      <xdr:colOff>81832</xdr:colOff>
      <xdr:row>1</xdr:row>
      <xdr:rowOff>389</xdr:rowOff>
    </xdr:to>
    <xdr:pic>
      <xdr:nvPicPr>
        <xdr:cNvPr id="29" name="Imagen 28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27A4A-7410-49BF-B8C0-2A3C3E5DB1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111369</xdr:colOff>
      <xdr:row>0</xdr:row>
      <xdr:rowOff>0</xdr:rowOff>
    </xdr:from>
    <xdr:to>
      <xdr:col>6</xdr:col>
      <xdr:colOff>702028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187FE7-ACD0-486A-844B-3A5B70E3079D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6</xdr:col>
      <xdr:colOff>727563</xdr:colOff>
      <xdr:row>0</xdr:row>
      <xdr:rowOff>0</xdr:rowOff>
    </xdr:from>
    <xdr:to>
      <xdr:col>8</xdr:col>
      <xdr:colOff>232995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68C6864-5D97-4605-9044-18DC2CDF5E99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8</xdr:col>
      <xdr:colOff>254976</xdr:colOff>
      <xdr:row>0</xdr:row>
      <xdr:rowOff>0</xdr:rowOff>
    </xdr:from>
    <xdr:to>
      <xdr:col>9</xdr:col>
      <xdr:colOff>845635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3DD6CAE-B8EF-4945-A151-3C0B3C71BCBC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869705</xdr:colOff>
      <xdr:row>0</xdr:row>
      <xdr:rowOff>0</xdr:rowOff>
    </xdr:from>
    <xdr:to>
      <xdr:col>11</xdr:col>
      <xdr:colOff>1404571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586411-42BD-49E3-9B9F-3C49BD71394E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11</xdr:col>
      <xdr:colOff>1438274</xdr:colOff>
      <xdr:row>0</xdr:row>
      <xdr:rowOff>0</xdr:rowOff>
    </xdr:from>
    <xdr:to>
      <xdr:col>13</xdr:col>
      <xdr:colOff>116681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512A212-6B5A-4340-90D5-DF7DD2D3868A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13</xdr:col>
      <xdr:colOff>153589</xdr:colOff>
      <xdr:row>0</xdr:row>
      <xdr:rowOff>0</xdr:rowOff>
    </xdr:from>
    <xdr:to>
      <xdr:col>14</xdr:col>
      <xdr:colOff>584595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A43C09E-C6D5-4343-9B27-E8213A95E1BB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5</xdr:col>
      <xdr:colOff>130419</xdr:colOff>
      <xdr:row>0</xdr:row>
      <xdr:rowOff>0</xdr:rowOff>
    </xdr:from>
    <xdr:to>
      <xdr:col>5</xdr:col>
      <xdr:colOff>620590</xdr:colOff>
      <xdr:row>0</xdr:row>
      <xdr:rowOff>491966</xdr:rowOff>
    </xdr:to>
    <xdr:pic>
      <xdr:nvPicPr>
        <xdr:cNvPr id="36" name="Imagen 35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61C02-3210-41D3-8440-1D533DAC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748812</xdr:colOff>
      <xdr:row>0</xdr:row>
      <xdr:rowOff>0</xdr:rowOff>
    </xdr:from>
    <xdr:to>
      <xdr:col>7</xdr:col>
      <xdr:colOff>10991</xdr:colOff>
      <xdr:row>0</xdr:row>
      <xdr:rowOff>491346</xdr:rowOff>
    </xdr:to>
    <xdr:pic>
      <xdr:nvPicPr>
        <xdr:cNvPr id="37" name="Imagen 36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D401FA3-ED6D-4931-BB3F-20405E2E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240322</xdr:colOff>
      <xdr:row>0</xdr:row>
      <xdr:rowOff>36635</xdr:rowOff>
    </xdr:from>
    <xdr:to>
      <xdr:col>8</xdr:col>
      <xdr:colOff>775187</xdr:colOff>
      <xdr:row>0</xdr:row>
      <xdr:rowOff>477802</xdr:rowOff>
    </xdr:to>
    <xdr:pic>
      <xdr:nvPicPr>
        <xdr:cNvPr id="38" name="Imagen 37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717B530-58BC-4E05-92A6-4E632AA18A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887291</xdr:colOff>
      <xdr:row>0</xdr:row>
      <xdr:rowOff>0</xdr:rowOff>
    </xdr:from>
    <xdr:to>
      <xdr:col>11</xdr:col>
      <xdr:colOff>34436</xdr:colOff>
      <xdr:row>1</xdr:row>
      <xdr:rowOff>306</xdr:rowOff>
    </xdr:to>
    <xdr:pic>
      <xdr:nvPicPr>
        <xdr:cNvPr id="39" name="Imagen 38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C6761CF-0A53-4327-9852-79D86A349D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1448990</xdr:colOff>
      <xdr:row>0</xdr:row>
      <xdr:rowOff>0</xdr:rowOff>
    </xdr:from>
    <xdr:to>
      <xdr:col>12</xdr:col>
      <xdr:colOff>446484</xdr:colOff>
      <xdr:row>1</xdr:row>
      <xdr:rowOff>18860</xdr:rowOff>
    </xdr:to>
    <xdr:pic>
      <xdr:nvPicPr>
        <xdr:cNvPr id="40" name="Imagen 39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CC90245A-4353-43D3-8A37-50221DEA6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152400</xdr:colOff>
      <xdr:row>0</xdr:row>
      <xdr:rowOff>11907</xdr:rowOff>
    </xdr:from>
    <xdr:to>
      <xdr:col>13</xdr:col>
      <xdr:colOff>908447</xdr:colOff>
      <xdr:row>0</xdr:row>
      <xdr:rowOff>472451</xdr:rowOff>
    </xdr:to>
    <xdr:pic>
      <xdr:nvPicPr>
        <xdr:cNvPr id="41" name="Imagen 40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BC917E7-2A8E-44C1-B3B0-F6A9388686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300407</xdr:colOff>
      <xdr:row>1</xdr:row>
      <xdr:rowOff>14654</xdr:rowOff>
    </xdr:from>
    <xdr:to>
      <xdr:col>5</xdr:col>
      <xdr:colOff>1194290</xdr:colOff>
      <xdr:row>1</xdr:row>
      <xdr:rowOff>319179</xdr:rowOff>
    </xdr:to>
    <xdr:sp macro="" textlink="">
      <xdr:nvSpPr>
        <xdr:cNvPr id="19" name="Rectángulo 1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223387-B921-4CAF-A4EC-0754AD729E13}"/>
            </a:ext>
          </a:extLst>
        </xdr:cNvPr>
        <xdr:cNvSpPr/>
      </xdr:nvSpPr>
      <xdr:spPr>
        <a:xfrm>
          <a:off x="2205407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6.1 PRIORIZACIÓN</a:t>
          </a:r>
          <a:r>
            <a:rPr lang="es-419" sz="1100" b="1" baseline="0">
              <a:solidFill>
                <a:schemeClr val="bg1"/>
              </a:solidFill>
            </a:rPr>
            <a:t> OPORTUNIDADES</a:t>
          </a:r>
          <a:endParaRPr lang="es-419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1216272</xdr:colOff>
      <xdr:row>1</xdr:row>
      <xdr:rowOff>14654</xdr:rowOff>
    </xdr:from>
    <xdr:to>
      <xdr:col>7</xdr:col>
      <xdr:colOff>1062405</xdr:colOff>
      <xdr:row>1</xdr:row>
      <xdr:rowOff>319179</xdr:rowOff>
    </xdr:to>
    <xdr:sp macro="" textlink="">
      <xdr:nvSpPr>
        <xdr:cNvPr id="20" name="Rectángulo 1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B7F88C2-300E-44F3-BDFC-C7724DE18549}"/>
            </a:ext>
          </a:extLst>
        </xdr:cNvPr>
        <xdr:cNvSpPr/>
      </xdr:nvSpPr>
      <xdr:spPr>
        <a:xfrm>
          <a:off x="4535368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7</xdr:col>
      <xdr:colOff>1077063</xdr:colOff>
      <xdr:row>1</xdr:row>
      <xdr:rowOff>14654</xdr:rowOff>
    </xdr:from>
    <xdr:to>
      <xdr:col>10</xdr:col>
      <xdr:colOff>95253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5440010-1871-4622-9D93-B463D2F3765F}"/>
            </a:ext>
          </a:extLst>
        </xdr:cNvPr>
        <xdr:cNvSpPr/>
      </xdr:nvSpPr>
      <xdr:spPr>
        <a:xfrm>
          <a:off x="6858005" y="512885"/>
          <a:ext cx="2710960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6.3 RESUMEN</a:t>
          </a:r>
          <a:r>
            <a:rPr lang="es-419" sz="1100" b="1" baseline="0">
              <a:solidFill>
                <a:schemeClr val="bg1"/>
              </a:solidFill>
            </a:rPr>
            <a:t> DIAGNÓSTICO EMPRESARIAL</a:t>
          </a:r>
          <a:r>
            <a:rPr lang="es-419" sz="1100" b="1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1151468</xdr:colOff>
      <xdr:row>19</xdr:row>
      <xdr:rowOff>59266</xdr:rowOff>
    </xdr:from>
    <xdr:to>
      <xdr:col>14</xdr:col>
      <xdr:colOff>84668</xdr:colOff>
      <xdr:row>27</xdr:row>
      <xdr:rowOff>314108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CB647C9-3A10-437D-A4F2-712104601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312209</xdr:colOff>
      <xdr:row>19</xdr:row>
      <xdr:rowOff>67733</xdr:rowOff>
    </xdr:from>
    <xdr:to>
      <xdr:col>21</xdr:col>
      <xdr:colOff>1058</xdr:colOff>
      <xdr:row>27</xdr:row>
      <xdr:rowOff>338667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E212D62A-3AA2-4FF5-BA4E-C6A13DF4E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59266</xdr:colOff>
      <xdr:row>48</xdr:row>
      <xdr:rowOff>135465</xdr:rowOff>
    </xdr:from>
    <xdr:to>
      <xdr:col>12</xdr:col>
      <xdr:colOff>499533</xdr:colOff>
      <xdr:row>55</xdr:row>
      <xdr:rowOff>110619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F7C208CB-D90E-49AF-8973-01B492155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76199</xdr:colOff>
      <xdr:row>48</xdr:row>
      <xdr:rowOff>135468</xdr:rowOff>
    </xdr:from>
    <xdr:to>
      <xdr:col>20</xdr:col>
      <xdr:colOff>704850</xdr:colOff>
      <xdr:row>55</xdr:row>
      <xdr:rowOff>118534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532C3CA-C912-4000-94F1-B1CBF2BB3B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33868</xdr:colOff>
      <xdr:row>19</xdr:row>
      <xdr:rowOff>76201</xdr:rowOff>
    </xdr:from>
    <xdr:to>
      <xdr:col>4</xdr:col>
      <xdr:colOff>889000</xdr:colOff>
      <xdr:row>27</xdr:row>
      <xdr:rowOff>330201</xdr:rowOff>
    </xdr:to>
    <xdr:sp macro="" textlink="Analysis!D6">
      <xdr:nvSpPr>
        <xdr:cNvPr id="12" name="Retângulo 11">
          <a:extLst>
            <a:ext uri="{FF2B5EF4-FFF2-40B4-BE49-F238E27FC236}">
              <a16:creationId xmlns:a16="http://schemas.microsoft.com/office/drawing/2014/main" id="{4F8509F7-05F7-4C57-B9CD-52D5EDA2F465}"/>
            </a:ext>
          </a:extLst>
        </xdr:cNvPr>
        <xdr:cNvSpPr/>
      </xdr:nvSpPr>
      <xdr:spPr>
        <a:xfrm>
          <a:off x="558801" y="12860868"/>
          <a:ext cx="2531532" cy="3031066"/>
        </a:xfrm>
        <a:prstGeom prst="rect">
          <a:avLst/>
        </a:prstGeom>
        <a:noFill/>
        <a:ln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292C3F22-355B-4AE0-B39C-FA92EBFCA285}" type="TxLink">
            <a:rPr lang="en-US" sz="6000" b="1" i="0" u="none" strike="noStrike">
              <a:solidFill>
                <a:srgbClr val="245888"/>
              </a:solidFill>
              <a:latin typeface="Calibri"/>
              <a:cs typeface="Calibri"/>
            </a:rPr>
            <a:pPr algn="ctr"/>
            <a:t>63.3%</a:t>
          </a:fld>
          <a:endParaRPr lang="pt-BR" sz="4800">
            <a:solidFill>
              <a:srgbClr val="245888"/>
            </a:solidFill>
          </a:endParaRPr>
        </a:p>
      </xdr:txBody>
    </xdr:sp>
    <xdr:clientData/>
  </xdr:twoCellAnchor>
  <xdr:twoCellAnchor>
    <xdr:from>
      <xdr:col>5</xdr:col>
      <xdr:colOff>799534</xdr:colOff>
      <xdr:row>66</xdr:row>
      <xdr:rowOff>63499</xdr:rowOff>
    </xdr:from>
    <xdr:to>
      <xdr:col>9</xdr:col>
      <xdr:colOff>341801</xdr:colOff>
      <xdr:row>77</xdr:row>
      <xdr:rowOff>228600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932E7E68-CC81-4B33-A9CD-8586AD1C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36405</xdr:colOff>
      <xdr:row>66</xdr:row>
      <xdr:rowOff>63499</xdr:rowOff>
    </xdr:from>
    <xdr:to>
      <xdr:col>20</xdr:col>
      <xdr:colOff>733425</xdr:colOff>
      <xdr:row>77</xdr:row>
      <xdr:rowOff>228600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8FD56301-B383-452F-A835-55CC2FBC08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473003</xdr:colOff>
      <xdr:row>66</xdr:row>
      <xdr:rowOff>63499</xdr:rowOff>
    </xdr:from>
    <xdr:to>
      <xdr:col>15</xdr:col>
      <xdr:colOff>514803</xdr:colOff>
      <xdr:row>72</xdr:row>
      <xdr:rowOff>16933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D8751E1-CBE0-414A-89B0-1BA2DFDE31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491065</xdr:colOff>
      <xdr:row>73</xdr:row>
      <xdr:rowOff>25398</xdr:rowOff>
    </xdr:from>
    <xdr:to>
      <xdr:col>15</xdr:col>
      <xdr:colOff>524933</xdr:colOff>
      <xdr:row>77</xdr:row>
      <xdr:rowOff>224364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11925CE7-AF9A-4A63-B25C-A778ADCC6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0</xdr:colOff>
      <xdr:row>66</xdr:row>
      <xdr:rowOff>59269</xdr:rowOff>
    </xdr:from>
    <xdr:to>
      <xdr:col>5</xdr:col>
      <xdr:colOff>634466</xdr:colOff>
      <xdr:row>77</xdr:row>
      <xdr:rowOff>224370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622A880B-E236-465A-92D6-0707CD72D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absolute">
    <xdr:from>
      <xdr:col>3</xdr:col>
      <xdr:colOff>1247775</xdr:colOff>
      <xdr:row>0</xdr:row>
      <xdr:rowOff>0</xdr:rowOff>
    </xdr:from>
    <xdr:to>
      <xdr:col>4</xdr:col>
      <xdr:colOff>981184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C09DD5B-D0BD-42DF-B7D3-9ABA943A205B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1247970</xdr:colOff>
      <xdr:row>0</xdr:row>
      <xdr:rowOff>0</xdr:rowOff>
    </xdr:from>
    <xdr:to>
      <xdr:col>3</xdr:col>
      <xdr:colOff>1643932</xdr:colOff>
      <xdr:row>1</xdr:row>
      <xdr:rowOff>389</xdr:rowOff>
    </xdr:to>
    <xdr:pic>
      <xdr:nvPicPr>
        <xdr:cNvPr id="44" name="Imagen 43" descr="Vector Transparente PNG Y SVG De Icono De Trazo De Color De Configuración  De SEO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A27AE7A-8FDF-4FAC-BDB3-AD1A748878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997194</xdr:colOff>
      <xdr:row>0</xdr:row>
      <xdr:rowOff>0</xdr:rowOff>
    </xdr:from>
    <xdr:to>
      <xdr:col>6</xdr:col>
      <xdr:colOff>444853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5B9D27C-01DE-4109-88A1-A2D276AFD82E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6</xdr:col>
      <xdr:colOff>470388</xdr:colOff>
      <xdr:row>0</xdr:row>
      <xdr:rowOff>0</xdr:rowOff>
    </xdr:from>
    <xdr:to>
      <xdr:col>8</xdr:col>
      <xdr:colOff>556845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0AD7184-E7CF-4F97-BA54-4EFB5C618AC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8</xdr:col>
      <xdr:colOff>578826</xdr:colOff>
      <xdr:row>0</xdr:row>
      <xdr:rowOff>0</xdr:rowOff>
    </xdr:from>
    <xdr:to>
      <xdr:col>12</xdr:col>
      <xdr:colOff>36010</xdr:colOff>
      <xdr:row>1</xdr:row>
      <xdr:rowOff>4495</xdr:rowOff>
    </xdr:to>
    <xdr:sp macro="" textlink="">
      <xdr:nvSpPr>
        <xdr:cNvPr id="47" name="Rectángulo 4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1D3C359-1242-493A-BCB1-59B3A28E926A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12</xdr:col>
      <xdr:colOff>60080</xdr:colOff>
      <xdr:row>0</xdr:row>
      <xdr:rowOff>0</xdr:rowOff>
    </xdr:from>
    <xdr:to>
      <xdr:col>15</xdr:col>
      <xdr:colOff>509221</xdr:colOff>
      <xdr:row>1</xdr:row>
      <xdr:rowOff>4495</xdr:rowOff>
    </xdr:to>
    <xdr:sp macro="" textlink="">
      <xdr:nvSpPr>
        <xdr:cNvPr id="48" name="Rectángulo 4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DD01BDEA-23DF-4B6D-B267-259DD8D31C55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15</xdr:col>
      <xdr:colOff>542924</xdr:colOff>
      <xdr:row>0</xdr:row>
      <xdr:rowOff>0</xdr:rowOff>
    </xdr:from>
    <xdr:to>
      <xdr:col>18</xdr:col>
      <xdr:colOff>478631</xdr:colOff>
      <xdr:row>1</xdr:row>
      <xdr:rowOff>4495</xdr:rowOff>
    </xdr:to>
    <xdr:sp macro="" textlink="">
      <xdr:nvSpPr>
        <xdr:cNvPr id="49" name="Rectángulo 4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500C8DE0-8B0E-4B79-ACBB-ECC06408B83A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18</xdr:col>
      <xdr:colOff>515539</xdr:colOff>
      <xdr:row>0</xdr:row>
      <xdr:rowOff>0</xdr:rowOff>
    </xdr:from>
    <xdr:to>
      <xdr:col>21</xdr:col>
      <xdr:colOff>517920</xdr:colOff>
      <xdr:row>1</xdr:row>
      <xdr:rowOff>4495</xdr:rowOff>
    </xdr:to>
    <xdr:sp macro="" textlink="">
      <xdr:nvSpPr>
        <xdr:cNvPr id="50" name="Rectángulo 4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EF7743F-B108-4DD6-B17C-DCF83B5064E4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4</xdr:col>
      <xdr:colOff>1016244</xdr:colOff>
      <xdr:row>0</xdr:row>
      <xdr:rowOff>0</xdr:rowOff>
    </xdr:from>
    <xdr:to>
      <xdr:col>5</xdr:col>
      <xdr:colOff>420565</xdr:colOff>
      <xdr:row>0</xdr:row>
      <xdr:rowOff>491966</xdr:rowOff>
    </xdr:to>
    <xdr:pic>
      <xdr:nvPicPr>
        <xdr:cNvPr id="51" name="Imagen 50" descr="Diagnóstic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5901232-D14F-4EBE-93A8-73D192EDE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491637</xdr:colOff>
      <xdr:row>0</xdr:row>
      <xdr:rowOff>0</xdr:rowOff>
    </xdr:from>
    <xdr:to>
      <xdr:col>6</xdr:col>
      <xdr:colOff>982541</xdr:colOff>
      <xdr:row>0</xdr:row>
      <xdr:rowOff>491346</xdr:rowOff>
    </xdr:to>
    <xdr:pic>
      <xdr:nvPicPr>
        <xdr:cNvPr id="52" name="Imagen 51" descr="Análisis - Iconos gratis de seo y web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4759A31-F85E-4C87-8E57-E0339165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564172</xdr:colOff>
      <xdr:row>0</xdr:row>
      <xdr:rowOff>36635</xdr:rowOff>
    </xdr:from>
    <xdr:to>
      <xdr:col>9</xdr:col>
      <xdr:colOff>508487</xdr:colOff>
      <xdr:row>0</xdr:row>
      <xdr:rowOff>477802</xdr:rowOff>
    </xdr:to>
    <xdr:pic>
      <xdr:nvPicPr>
        <xdr:cNvPr id="53" name="Imagen 52" descr="Analysis, data, economy, swot, diagram, business icon - Download on  Iconfinder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6A1BD21-2948-4736-8E28-995C109AD5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77666</xdr:colOff>
      <xdr:row>0</xdr:row>
      <xdr:rowOff>0</xdr:rowOff>
    </xdr:from>
    <xdr:to>
      <xdr:col>13</xdr:col>
      <xdr:colOff>43961</xdr:colOff>
      <xdr:row>1</xdr:row>
      <xdr:rowOff>306</xdr:rowOff>
    </xdr:to>
    <xdr:pic>
      <xdr:nvPicPr>
        <xdr:cNvPr id="54" name="Imagen 53" descr="Crea tu plan de ventas gratuito – HubSpot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0F2BE8B-E649-4039-BA13-3509B625CF7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553640</xdr:colOff>
      <xdr:row>0</xdr:row>
      <xdr:rowOff>0</xdr:rowOff>
    </xdr:from>
    <xdr:to>
      <xdr:col>16</xdr:col>
      <xdr:colOff>475059</xdr:colOff>
      <xdr:row>1</xdr:row>
      <xdr:rowOff>18860</xdr:rowOff>
    </xdr:to>
    <xdr:pic>
      <xdr:nvPicPr>
        <xdr:cNvPr id="55" name="Imagen 54" descr="✓ Informe de lectura para tu libro | Analizamos tu obra a fondo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A7EEC1D-3009-45D4-B852-F1F6E72B0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18</xdr:col>
      <xdr:colOff>514350</xdr:colOff>
      <xdr:row>0</xdr:row>
      <xdr:rowOff>11907</xdr:rowOff>
    </xdr:from>
    <xdr:to>
      <xdr:col>20</xdr:col>
      <xdr:colOff>89297</xdr:colOff>
      <xdr:row>0</xdr:row>
      <xdr:rowOff>472451</xdr:rowOff>
    </xdr:to>
    <xdr:pic>
      <xdr:nvPicPr>
        <xdr:cNvPr id="56" name="Imagen 55" descr="Flexible reporting with fully customizable Dashboard Reports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12D3FF7-9B0D-47DA-9694-290B3B97C8F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1847116</xdr:colOff>
      <xdr:row>1</xdr:row>
      <xdr:rowOff>14654</xdr:rowOff>
    </xdr:from>
    <xdr:to>
      <xdr:col>5</xdr:col>
      <xdr:colOff>982538</xdr:colOff>
      <xdr:row>1</xdr:row>
      <xdr:rowOff>319179</xdr:rowOff>
    </xdr:to>
    <xdr:sp macro="" textlink="">
      <xdr:nvSpPr>
        <xdr:cNvPr id="29" name="Rectángulo 2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2CAFD62-D46C-482B-B711-07C438189464}"/>
            </a:ext>
          </a:extLst>
        </xdr:cNvPr>
        <xdr:cNvSpPr/>
      </xdr:nvSpPr>
      <xdr:spPr>
        <a:xfrm>
          <a:off x="2190749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6.1 PRIORIZACIÓN</a:t>
          </a:r>
          <a:r>
            <a:rPr lang="es-419" sz="1100" b="1" baseline="0">
              <a:solidFill>
                <a:schemeClr val="bg1"/>
              </a:solidFill>
            </a:rPr>
            <a:t> OPORTUNIDADES</a:t>
          </a:r>
          <a:endParaRPr lang="es-419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5</xdr:col>
      <xdr:colOff>1004520</xdr:colOff>
      <xdr:row>1</xdr:row>
      <xdr:rowOff>14654</xdr:rowOff>
    </xdr:from>
    <xdr:to>
      <xdr:col>8</xdr:col>
      <xdr:colOff>142872</xdr:colOff>
      <xdr:row>1</xdr:row>
      <xdr:rowOff>319179</xdr:rowOff>
    </xdr:to>
    <xdr:sp macro="" textlink="">
      <xdr:nvSpPr>
        <xdr:cNvPr id="30" name="Rectángulo 29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53F880B7-3619-4475-A6E8-2E1479267D79}"/>
            </a:ext>
          </a:extLst>
        </xdr:cNvPr>
        <xdr:cNvSpPr/>
      </xdr:nvSpPr>
      <xdr:spPr>
        <a:xfrm>
          <a:off x="4520710" y="512885"/>
          <a:ext cx="230797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6.2 CONTROL PLANES DE ACCIÓN </a:t>
          </a:r>
        </a:p>
      </xdr:txBody>
    </xdr:sp>
    <xdr:clientData/>
  </xdr:twoCellAnchor>
  <xdr:twoCellAnchor editAs="absolute">
    <xdr:from>
      <xdr:col>8</xdr:col>
      <xdr:colOff>157530</xdr:colOff>
      <xdr:row>1</xdr:row>
      <xdr:rowOff>14654</xdr:rowOff>
    </xdr:from>
    <xdr:to>
      <xdr:col>12</xdr:col>
      <xdr:colOff>491636</xdr:colOff>
      <xdr:row>1</xdr:row>
      <xdr:rowOff>319179</xdr:rowOff>
    </xdr:to>
    <xdr:sp macro="" textlink="">
      <xdr:nvSpPr>
        <xdr:cNvPr id="31" name="Rectángulo 30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3ACD8B95-BD6F-41F4-B812-2EAC84A9D383}"/>
            </a:ext>
          </a:extLst>
        </xdr:cNvPr>
        <xdr:cNvSpPr/>
      </xdr:nvSpPr>
      <xdr:spPr>
        <a:xfrm>
          <a:off x="6843347" y="512885"/>
          <a:ext cx="2710960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6.3 RESUMEN</a:t>
          </a:r>
          <a:r>
            <a:rPr lang="es-419" sz="1100" b="1" baseline="0">
              <a:solidFill>
                <a:schemeClr val="tx1"/>
              </a:solidFill>
            </a:rPr>
            <a:t> DIAGNÓSTICO EMPRESARIAL</a:t>
          </a:r>
          <a:r>
            <a:rPr lang="es-419" sz="1100" b="1">
              <a:solidFill>
                <a:schemeClr val="tx1"/>
              </a:solidFill>
            </a:rPr>
            <a:t> </a:t>
          </a:r>
        </a:p>
      </xdr:txBody>
    </xdr:sp>
    <xdr:clientData/>
  </xdr:twoCellAnchor>
  <xdr:twoCellAnchor>
    <xdr:from>
      <xdr:col>21</xdr:col>
      <xdr:colOff>85725</xdr:colOff>
      <xdr:row>2</xdr:row>
      <xdr:rowOff>466725</xdr:rowOff>
    </xdr:from>
    <xdr:to>
      <xdr:col>21</xdr:col>
      <xdr:colOff>304800</xdr:colOff>
      <xdr:row>8</xdr:row>
      <xdr:rowOff>400050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5ADA459E-F827-4D8C-B75C-25CBA0FE83BB}"/>
            </a:ext>
          </a:extLst>
        </xdr:cNvPr>
        <xdr:cNvSpPr/>
      </xdr:nvSpPr>
      <xdr:spPr>
        <a:xfrm>
          <a:off x="14163675" y="1285875"/>
          <a:ext cx="219075" cy="2324100"/>
        </a:xfrm>
        <a:prstGeom prst="downArrow">
          <a:avLst/>
        </a:prstGeom>
        <a:solidFill>
          <a:schemeClr val="accent1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321732</xdr:rowOff>
    </xdr:from>
    <xdr:to>
      <xdr:col>9</xdr:col>
      <xdr:colOff>2150534</xdr:colOff>
      <xdr:row>7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14CF0D2-E051-4897-8EA2-8C8F77698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4</xdr:row>
      <xdr:rowOff>847</xdr:rowOff>
    </xdr:from>
    <xdr:to>
      <xdr:col>14</xdr:col>
      <xdr:colOff>16933</xdr:colOff>
      <xdr:row>7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3D794E41-0DF3-49DC-9DE9-095265F96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169333</xdr:colOff>
      <xdr:row>6</xdr:row>
      <xdr:rowOff>836083</xdr:rowOff>
    </xdr:from>
    <xdr:to>
      <xdr:col>9</xdr:col>
      <xdr:colOff>1811867</xdr:colOff>
      <xdr:row>6</xdr:row>
      <xdr:rowOff>929217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51FA9D2-AAC0-4A92-B04C-7E84861CD61A}"/>
            </a:ext>
          </a:extLst>
        </xdr:cNvPr>
        <xdr:cNvSpPr/>
      </xdr:nvSpPr>
      <xdr:spPr>
        <a:xfrm>
          <a:off x="2998258" y="3950758"/>
          <a:ext cx="6347884" cy="93134"/>
        </a:xfrm>
        <a:prstGeom prst="rect">
          <a:avLst/>
        </a:prstGeom>
        <a:solidFill>
          <a:srgbClr val="F2F2F2">
            <a:alpha val="81961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3</xdr:col>
      <xdr:colOff>1123950</xdr:colOff>
      <xdr:row>0</xdr:row>
      <xdr:rowOff>0</xdr:rowOff>
    </xdr:from>
    <xdr:to>
      <xdr:col>5</xdr:col>
      <xdr:colOff>590659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A794889-534E-4623-AE53-1B4AFF89B235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3</xdr:col>
      <xdr:colOff>1124145</xdr:colOff>
      <xdr:row>0</xdr:row>
      <xdr:rowOff>0</xdr:rowOff>
    </xdr:from>
    <xdr:to>
      <xdr:col>3</xdr:col>
      <xdr:colOff>1520107</xdr:colOff>
      <xdr:row>1</xdr:row>
      <xdr:rowOff>389</xdr:rowOff>
    </xdr:to>
    <xdr:pic>
      <xdr:nvPicPr>
        <xdr:cNvPr id="34" name="Imagen 33" descr="Vector Transparente PNG Y SVG De Icono De Trazo De Color De Configuración  De SE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AD68E9-3B8F-474A-8FB1-67F2E9711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606669</xdr:colOff>
      <xdr:row>0</xdr:row>
      <xdr:rowOff>0</xdr:rowOff>
    </xdr:from>
    <xdr:to>
      <xdr:col>7</xdr:col>
      <xdr:colOff>73378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C983314-DE50-4011-A419-2DDAE94F5F29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7</xdr:col>
      <xdr:colOff>98913</xdr:colOff>
      <xdr:row>0</xdr:row>
      <xdr:rowOff>0</xdr:rowOff>
    </xdr:from>
    <xdr:to>
      <xdr:col>7</xdr:col>
      <xdr:colOff>2061795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29DEE3-5977-496C-ACE3-306C619AEC07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7</xdr:col>
      <xdr:colOff>2083776</xdr:colOff>
      <xdr:row>0</xdr:row>
      <xdr:rowOff>0</xdr:rowOff>
    </xdr:from>
    <xdr:to>
      <xdr:col>9</xdr:col>
      <xdr:colOff>1550485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F4310B-D644-47D8-9EE3-3DDBE68C9872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1574555</xdr:colOff>
      <xdr:row>0</xdr:row>
      <xdr:rowOff>0</xdr:rowOff>
    </xdr:from>
    <xdr:to>
      <xdr:col>11</xdr:col>
      <xdr:colOff>1166446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1A701A5-BF4A-4915-A2C9-677862BF0F4C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11</xdr:col>
      <xdr:colOff>1200149</xdr:colOff>
      <xdr:row>0</xdr:row>
      <xdr:rowOff>0</xdr:rowOff>
    </xdr:from>
    <xdr:to>
      <xdr:col>13</xdr:col>
      <xdr:colOff>554831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39D2CF2-7E08-43B9-B25B-FD1FB111BD1F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13</xdr:col>
      <xdr:colOff>591739</xdr:colOff>
      <xdr:row>0</xdr:row>
      <xdr:rowOff>0</xdr:rowOff>
    </xdr:from>
    <xdr:to>
      <xdr:col>15</xdr:col>
      <xdr:colOff>184545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74D0338-5A82-41D5-BD60-E54A1D47DB4C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5</xdr:col>
      <xdr:colOff>625719</xdr:colOff>
      <xdr:row>0</xdr:row>
      <xdr:rowOff>0</xdr:rowOff>
    </xdr:from>
    <xdr:to>
      <xdr:col>5</xdr:col>
      <xdr:colOff>1115890</xdr:colOff>
      <xdr:row>0</xdr:row>
      <xdr:rowOff>491966</xdr:rowOff>
    </xdr:to>
    <xdr:pic>
      <xdr:nvPicPr>
        <xdr:cNvPr id="41" name="Imagen 40" descr="Diagnóstico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0BD645E-CAE5-40CB-A56F-83B22C3FE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120162</xdr:colOff>
      <xdr:row>0</xdr:row>
      <xdr:rowOff>0</xdr:rowOff>
    </xdr:from>
    <xdr:to>
      <xdr:col>7</xdr:col>
      <xdr:colOff>611066</xdr:colOff>
      <xdr:row>0</xdr:row>
      <xdr:rowOff>491346</xdr:rowOff>
    </xdr:to>
    <xdr:pic>
      <xdr:nvPicPr>
        <xdr:cNvPr id="42" name="Imagen 41" descr="Análisis - Iconos gratis de seo y web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BFB9A53-3A56-4BDD-97E5-16154A973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2069122</xdr:colOff>
      <xdr:row>0</xdr:row>
      <xdr:rowOff>36635</xdr:rowOff>
    </xdr:from>
    <xdr:to>
      <xdr:col>9</xdr:col>
      <xdr:colOff>251312</xdr:colOff>
      <xdr:row>0</xdr:row>
      <xdr:rowOff>477802</xdr:rowOff>
    </xdr:to>
    <xdr:pic>
      <xdr:nvPicPr>
        <xdr:cNvPr id="43" name="Imagen 42" descr="Analysis, data, economy, swot, diagram, business icon - Download on  Iconfinder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3EC896-90DC-400C-B507-2126A1A9C1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1592141</xdr:colOff>
      <xdr:row>0</xdr:row>
      <xdr:rowOff>0</xdr:rowOff>
    </xdr:from>
    <xdr:to>
      <xdr:col>9</xdr:col>
      <xdr:colOff>2148986</xdr:colOff>
      <xdr:row>1</xdr:row>
      <xdr:rowOff>306</xdr:rowOff>
    </xdr:to>
    <xdr:pic>
      <xdr:nvPicPr>
        <xdr:cNvPr id="44" name="Imagen 43" descr="Crea tu plan de ventas gratuito – HubSpot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773261A-CDA7-48E0-862F-E0D3119721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1210865</xdr:colOff>
      <xdr:row>0</xdr:row>
      <xdr:rowOff>0</xdr:rowOff>
    </xdr:from>
    <xdr:to>
      <xdr:col>11</xdr:col>
      <xdr:colOff>1722834</xdr:colOff>
      <xdr:row>1</xdr:row>
      <xdr:rowOff>18860</xdr:rowOff>
    </xdr:to>
    <xdr:pic>
      <xdr:nvPicPr>
        <xdr:cNvPr id="45" name="Imagen 44" descr="✓ Informe de lectura para tu libro | Analizamos tu obra a fondo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4B8A48B-1DCD-4581-A718-22E97B70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590550</xdr:colOff>
      <xdr:row>0</xdr:row>
      <xdr:rowOff>11907</xdr:rowOff>
    </xdr:from>
    <xdr:to>
      <xdr:col>13</xdr:col>
      <xdr:colOff>1346597</xdr:colOff>
      <xdr:row>0</xdr:row>
      <xdr:rowOff>472451</xdr:rowOff>
    </xdr:to>
    <xdr:pic>
      <xdr:nvPicPr>
        <xdr:cNvPr id="46" name="Imagen 45" descr="Flexible reporting with fully customizable Dashboard Report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2EB93C7-B771-4107-927B-2D2925DD37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1729153</xdr:colOff>
      <xdr:row>1</xdr:row>
      <xdr:rowOff>14654</xdr:rowOff>
    </xdr:from>
    <xdr:to>
      <xdr:col>5</xdr:col>
      <xdr:colOff>1340830</xdr:colOff>
      <xdr:row>1</xdr:row>
      <xdr:rowOff>319179</xdr:rowOff>
    </xdr:to>
    <xdr:sp macro="" textlink="">
      <xdr:nvSpPr>
        <xdr:cNvPr id="21" name="Rectángulo 2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75BB1B-735B-4CE8-8E15-1578473F6F31}"/>
            </a:ext>
          </a:extLst>
        </xdr:cNvPr>
        <xdr:cNvSpPr/>
      </xdr:nvSpPr>
      <xdr:spPr>
        <a:xfrm>
          <a:off x="2205403" y="512885"/>
          <a:ext cx="196361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7.1 </a:t>
          </a:r>
          <a:r>
            <a:rPr lang="es-419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DASHBOARD</a:t>
          </a:r>
          <a:r>
            <a:rPr lang="es-419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 b="1">
              <a:solidFill>
                <a:schemeClr val="tx1"/>
              </a:solidFill>
            </a:rPr>
            <a:t>GENERAL</a:t>
          </a:r>
        </a:p>
      </xdr:txBody>
    </xdr:sp>
    <xdr:clientData/>
  </xdr:twoCellAnchor>
  <xdr:twoCellAnchor editAs="absolute">
    <xdr:from>
      <xdr:col>5</xdr:col>
      <xdr:colOff>1362801</xdr:colOff>
      <xdr:row>1</xdr:row>
      <xdr:rowOff>14654</xdr:rowOff>
    </xdr:from>
    <xdr:to>
      <xdr:col>7</xdr:col>
      <xdr:colOff>974477</xdr:colOff>
      <xdr:row>1</xdr:row>
      <xdr:rowOff>319179</xdr:rowOff>
    </xdr:to>
    <xdr:sp macro="" textlink="">
      <xdr:nvSpPr>
        <xdr:cNvPr id="22" name="Rectángulo 21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76DEEA8-FEF8-43BB-9605-B2C74099D7BF}"/>
            </a:ext>
          </a:extLst>
        </xdr:cNvPr>
        <xdr:cNvSpPr/>
      </xdr:nvSpPr>
      <xdr:spPr>
        <a:xfrm>
          <a:off x="4190993" y="512885"/>
          <a:ext cx="196361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7.2 </a:t>
          </a:r>
          <a:r>
            <a:rPr lang="es-419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DASHBOARD </a:t>
          </a:r>
          <a:r>
            <a:rPr lang="es-419" sz="1100" b="1">
              <a:solidFill>
                <a:schemeClr val="bg1"/>
              </a:solidFill>
            </a:rPr>
            <a:t>ÁREAS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4</xdr:row>
      <xdr:rowOff>0</xdr:rowOff>
    </xdr:from>
    <xdr:to>
      <xdr:col>7</xdr:col>
      <xdr:colOff>1143000</xdr:colOff>
      <xdr:row>14</xdr:row>
      <xdr:rowOff>8467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65975252-944E-4C46-90EB-6BCACE0E2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4</xdr:row>
      <xdr:rowOff>0</xdr:rowOff>
    </xdr:from>
    <xdr:to>
      <xdr:col>12</xdr:col>
      <xdr:colOff>397932</xdr:colOff>
      <xdr:row>14</xdr:row>
      <xdr:rowOff>8467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B5EA09AC-E7D6-41D5-9D46-1DE706195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4</xdr:row>
      <xdr:rowOff>0</xdr:rowOff>
    </xdr:from>
    <xdr:to>
      <xdr:col>20</xdr:col>
      <xdr:colOff>397932</xdr:colOff>
      <xdr:row>14</xdr:row>
      <xdr:rowOff>8467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2A1A81F-5734-4EA5-9C5D-36493888AB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16932</xdr:colOff>
      <xdr:row>3</xdr:row>
      <xdr:rowOff>351367</xdr:rowOff>
    </xdr:from>
    <xdr:to>
      <xdr:col>15</xdr:col>
      <xdr:colOff>270932</xdr:colOff>
      <xdr:row>7</xdr:row>
      <xdr:rowOff>770467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26EC53CE-3E42-45EA-B5E8-66D1F47ED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9</xdr:row>
      <xdr:rowOff>355599</xdr:rowOff>
    </xdr:from>
    <xdr:to>
      <xdr:col>15</xdr:col>
      <xdr:colOff>254000</xdr:colOff>
      <xdr:row>13</xdr:row>
      <xdr:rowOff>795865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E6519339-4CFE-4EBF-9BCC-1893E0226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2</xdr:col>
      <xdr:colOff>1400175</xdr:colOff>
      <xdr:row>0</xdr:row>
      <xdr:rowOff>0</xdr:rowOff>
    </xdr:from>
    <xdr:to>
      <xdr:col>6</xdr:col>
      <xdr:colOff>409684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09E9D55-7B29-4F5E-AFDD-2A6FC0789B49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1400370</xdr:colOff>
      <xdr:row>0</xdr:row>
      <xdr:rowOff>0</xdr:rowOff>
    </xdr:from>
    <xdr:to>
      <xdr:col>5</xdr:col>
      <xdr:colOff>167557</xdr:colOff>
      <xdr:row>1</xdr:row>
      <xdr:rowOff>389</xdr:rowOff>
    </xdr:to>
    <xdr:pic>
      <xdr:nvPicPr>
        <xdr:cNvPr id="38" name="Imagen 37" descr="Vector Transparente PNG Y SVG De Icono De Trazo De Color De Configuración  De SEO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B03018C-CA3E-45A0-B667-869A641FE34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425694</xdr:colOff>
      <xdr:row>0</xdr:row>
      <xdr:rowOff>0</xdr:rowOff>
    </xdr:from>
    <xdr:to>
      <xdr:col>8</xdr:col>
      <xdr:colOff>149578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144E75E-9051-47F7-B7F1-B334E5F22FB4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8</xdr:col>
      <xdr:colOff>175113</xdr:colOff>
      <xdr:row>0</xdr:row>
      <xdr:rowOff>0</xdr:rowOff>
    </xdr:from>
    <xdr:to>
      <xdr:col>11</xdr:col>
      <xdr:colOff>366345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84A476-529E-49E2-8E32-8C31867A37E6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11</xdr:col>
      <xdr:colOff>388326</xdr:colOff>
      <xdr:row>0</xdr:row>
      <xdr:rowOff>0</xdr:rowOff>
    </xdr:from>
    <xdr:to>
      <xdr:col>13</xdr:col>
      <xdr:colOff>874210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8AB0C21-F64E-4B5A-8A44-2B67A635CC8C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13</xdr:col>
      <xdr:colOff>898280</xdr:colOff>
      <xdr:row>0</xdr:row>
      <xdr:rowOff>0</xdr:rowOff>
    </xdr:from>
    <xdr:to>
      <xdr:col>15</xdr:col>
      <xdr:colOff>23446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987FA947-55FF-437D-8D65-68C0F072FC4C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15</xdr:col>
      <xdr:colOff>57149</xdr:colOff>
      <xdr:row>0</xdr:row>
      <xdr:rowOff>0</xdr:rowOff>
    </xdr:from>
    <xdr:to>
      <xdr:col>18</xdr:col>
      <xdr:colOff>211931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8A256EE2-4A5B-4AF6-A84D-ED3EC840F2B9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18</xdr:col>
      <xdr:colOff>248839</xdr:colOff>
      <xdr:row>0</xdr:row>
      <xdr:rowOff>0</xdr:rowOff>
    </xdr:from>
    <xdr:to>
      <xdr:col>21</xdr:col>
      <xdr:colOff>146445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F5C19A8-34DF-4673-8E20-CA3B4FCE0787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6</xdr:col>
      <xdr:colOff>444744</xdr:colOff>
      <xdr:row>0</xdr:row>
      <xdr:rowOff>0</xdr:rowOff>
    </xdr:from>
    <xdr:to>
      <xdr:col>7</xdr:col>
      <xdr:colOff>68140</xdr:colOff>
      <xdr:row>0</xdr:row>
      <xdr:rowOff>491966</xdr:rowOff>
    </xdr:to>
    <xdr:pic>
      <xdr:nvPicPr>
        <xdr:cNvPr id="45" name="Imagen 44" descr="Diagnóstic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FF2D7A7-7D82-4C87-BA02-8DC3F8CF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8</xdr:col>
      <xdr:colOff>196362</xdr:colOff>
      <xdr:row>0</xdr:row>
      <xdr:rowOff>0</xdr:rowOff>
    </xdr:from>
    <xdr:to>
      <xdr:col>9</xdr:col>
      <xdr:colOff>96716</xdr:colOff>
      <xdr:row>0</xdr:row>
      <xdr:rowOff>491346</xdr:rowOff>
    </xdr:to>
    <xdr:pic>
      <xdr:nvPicPr>
        <xdr:cNvPr id="46" name="Imagen 45" descr="Análisis - Iconos gratis de seo y web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FA4D6C4-6A58-4632-BBC2-A1A029F47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11</xdr:col>
      <xdr:colOff>373672</xdr:colOff>
      <xdr:row>0</xdr:row>
      <xdr:rowOff>36635</xdr:rowOff>
    </xdr:from>
    <xdr:to>
      <xdr:col>12</xdr:col>
      <xdr:colOff>41762</xdr:colOff>
      <xdr:row>0</xdr:row>
      <xdr:rowOff>477802</xdr:rowOff>
    </xdr:to>
    <xdr:pic>
      <xdr:nvPicPr>
        <xdr:cNvPr id="47" name="Imagen 46" descr="Analysis, data, economy, swot, diagram, business icon - Download on  Iconfinder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D3DEB-9092-4575-A187-4E5B2EBB3C7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13</xdr:col>
      <xdr:colOff>915866</xdr:colOff>
      <xdr:row>0</xdr:row>
      <xdr:rowOff>0</xdr:rowOff>
    </xdr:from>
    <xdr:to>
      <xdr:col>13</xdr:col>
      <xdr:colOff>1472711</xdr:colOff>
      <xdr:row>1</xdr:row>
      <xdr:rowOff>306</xdr:rowOff>
    </xdr:to>
    <xdr:pic>
      <xdr:nvPicPr>
        <xdr:cNvPr id="48" name="Imagen 47" descr="Crea tu plan de ventas gratuito – HubSpot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568CCD3-DC4B-4BE6-BDC3-3EAEB7C89B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67865</xdr:colOff>
      <xdr:row>0</xdr:row>
      <xdr:rowOff>0</xdr:rowOff>
    </xdr:from>
    <xdr:to>
      <xdr:col>16</xdr:col>
      <xdr:colOff>208359</xdr:colOff>
      <xdr:row>1</xdr:row>
      <xdr:rowOff>18860</xdr:rowOff>
    </xdr:to>
    <xdr:pic>
      <xdr:nvPicPr>
        <xdr:cNvPr id="49" name="Imagen 48" descr="✓ Informe de lectura para tu libro | Analizamos tu obra a fond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DF82FA1-232D-4EBC-BB4B-5C3B4351F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18</xdr:col>
      <xdr:colOff>247650</xdr:colOff>
      <xdr:row>0</xdr:row>
      <xdr:rowOff>11907</xdr:rowOff>
    </xdr:from>
    <xdr:to>
      <xdr:col>19</xdr:col>
      <xdr:colOff>136922</xdr:colOff>
      <xdr:row>0</xdr:row>
      <xdr:rowOff>472451</xdr:rowOff>
    </xdr:to>
    <xdr:pic>
      <xdr:nvPicPr>
        <xdr:cNvPr id="50" name="Imagen 49" descr="Flexible reporting with fully customizable Dashboard Reports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543A06-EA92-4D7A-8B45-365B0510C5D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395658</xdr:colOff>
      <xdr:row>1</xdr:row>
      <xdr:rowOff>14654</xdr:rowOff>
    </xdr:from>
    <xdr:to>
      <xdr:col>7</xdr:col>
      <xdr:colOff>315066</xdr:colOff>
      <xdr:row>1</xdr:row>
      <xdr:rowOff>319179</xdr:rowOff>
    </xdr:to>
    <xdr:sp macro="" textlink="">
      <xdr:nvSpPr>
        <xdr:cNvPr id="23" name="Rectángulo 2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4F37EB5-FB8D-49DE-820C-D023BFB3F488}"/>
            </a:ext>
          </a:extLst>
        </xdr:cNvPr>
        <xdr:cNvSpPr/>
      </xdr:nvSpPr>
      <xdr:spPr>
        <a:xfrm>
          <a:off x="2212735" y="512885"/>
          <a:ext cx="1963619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bg1"/>
              </a:solidFill>
            </a:rPr>
            <a:t>7.1 </a:t>
          </a:r>
          <a:r>
            <a:rPr lang="es-419" sz="11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DASHBOARD</a:t>
          </a:r>
          <a:r>
            <a:rPr lang="es-419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419" sz="1100" b="1">
              <a:solidFill>
                <a:schemeClr val="bg1"/>
              </a:solidFill>
            </a:rPr>
            <a:t>GENERAL</a:t>
          </a:r>
        </a:p>
      </xdr:txBody>
    </xdr:sp>
    <xdr:clientData/>
  </xdr:twoCellAnchor>
  <xdr:twoCellAnchor editAs="absolute">
    <xdr:from>
      <xdr:col>7</xdr:col>
      <xdr:colOff>337037</xdr:colOff>
      <xdr:row>1</xdr:row>
      <xdr:rowOff>14654</xdr:rowOff>
    </xdr:from>
    <xdr:to>
      <xdr:col>9</xdr:col>
      <xdr:colOff>476252</xdr:colOff>
      <xdr:row>1</xdr:row>
      <xdr:rowOff>319179</xdr:rowOff>
    </xdr:to>
    <xdr:sp macro="" textlink="">
      <xdr:nvSpPr>
        <xdr:cNvPr id="24" name="Rectángulo 2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F00AFD6-513C-441D-827E-0C96E4F024D3}"/>
            </a:ext>
          </a:extLst>
        </xdr:cNvPr>
        <xdr:cNvSpPr/>
      </xdr:nvSpPr>
      <xdr:spPr>
        <a:xfrm>
          <a:off x="4198325" y="512885"/>
          <a:ext cx="196361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7.2 </a:t>
          </a:r>
          <a:r>
            <a:rPr lang="es-419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DASHBOARD </a:t>
          </a:r>
          <a:r>
            <a:rPr lang="es-419" sz="1100" b="1">
              <a:solidFill>
                <a:schemeClr val="tx1"/>
              </a:solidFill>
            </a:rPr>
            <a:t>ÁREAS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1019175</xdr:colOff>
      <xdr:row>0</xdr:row>
      <xdr:rowOff>0</xdr:rowOff>
    </xdr:from>
    <xdr:to>
      <xdr:col>2</xdr:col>
      <xdr:colOff>2838559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E40CF5-2FD8-4E7B-B835-12CB743BB946}"/>
            </a:ext>
          </a:extLst>
        </xdr:cNvPr>
        <xdr:cNvSpPr/>
      </xdr:nvSpPr>
      <xdr:spPr>
        <a:xfrm>
          <a:off x="158115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1019370</xdr:colOff>
      <xdr:row>0</xdr:row>
      <xdr:rowOff>0</xdr:rowOff>
    </xdr:from>
    <xdr:to>
      <xdr:col>2</xdr:col>
      <xdr:colOff>1415332</xdr:colOff>
      <xdr:row>1</xdr:row>
      <xdr:rowOff>389</xdr:rowOff>
    </xdr:to>
    <xdr:pic>
      <xdr:nvPicPr>
        <xdr:cNvPr id="34" name="Imagen 33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72D21-A355-4D1E-9C52-B0FF868D7A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8134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2854569</xdr:colOff>
      <xdr:row>0</xdr:row>
      <xdr:rowOff>0</xdr:rowOff>
    </xdr:from>
    <xdr:to>
      <xdr:col>2</xdr:col>
      <xdr:colOff>4673953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A7404F7-BADB-44B3-ADDB-A17E4230C0A0}"/>
            </a:ext>
          </a:extLst>
        </xdr:cNvPr>
        <xdr:cNvSpPr/>
      </xdr:nvSpPr>
      <xdr:spPr>
        <a:xfrm>
          <a:off x="3416544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4699488</xdr:colOff>
      <xdr:row>0</xdr:row>
      <xdr:rowOff>0</xdr:rowOff>
    </xdr:from>
    <xdr:to>
      <xdr:col>3</xdr:col>
      <xdr:colOff>613995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216E483-582E-404D-AA1A-60C8943BB662}"/>
            </a:ext>
          </a:extLst>
        </xdr:cNvPr>
        <xdr:cNvSpPr/>
      </xdr:nvSpPr>
      <xdr:spPr>
        <a:xfrm>
          <a:off x="526146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635976</xdr:colOff>
      <xdr:row>0</xdr:row>
      <xdr:rowOff>0</xdr:rowOff>
    </xdr:from>
    <xdr:to>
      <xdr:col>4</xdr:col>
      <xdr:colOff>1550485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6A81C1-29FC-40A9-8D75-B348C68D9FFE}"/>
            </a:ext>
          </a:extLst>
        </xdr:cNvPr>
        <xdr:cNvSpPr/>
      </xdr:nvSpPr>
      <xdr:spPr>
        <a:xfrm>
          <a:off x="724632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1574555</xdr:colOff>
      <xdr:row>0</xdr:row>
      <xdr:rowOff>0</xdr:rowOff>
    </xdr:from>
    <xdr:to>
      <xdr:col>4</xdr:col>
      <xdr:colOff>3519121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34391AB-1613-4456-9D3F-2DB48B506D11}"/>
            </a:ext>
          </a:extLst>
        </xdr:cNvPr>
        <xdr:cNvSpPr/>
      </xdr:nvSpPr>
      <xdr:spPr>
        <a:xfrm>
          <a:off x="908978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3552824</xdr:colOff>
      <xdr:row>0</xdr:row>
      <xdr:rowOff>0</xdr:rowOff>
    </xdr:from>
    <xdr:to>
      <xdr:col>7</xdr:col>
      <xdr:colOff>116681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BD0274F-1876-4E37-AE2C-204D75739877}"/>
            </a:ext>
          </a:extLst>
        </xdr:cNvPr>
        <xdr:cNvSpPr/>
      </xdr:nvSpPr>
      <xdr:spPr>
        <a:xfrm>
          <a:off x="1106804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153589</xdr:colOff>
      <xdr:row>0</xdr:row>
      <xdr:rowOff>0</xdr:rowOff>
    </xdr:from>
    <xdr:to>
      <xdr:col>10</xdr:col>
      <xdr:colOff>327420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B0305D0-A2B1-42FC-B7C0-789344A07728}"/>
            </a:ext>
          </a:extLst>
        </xdr:cNvPr>
        <xdr:cNvSpPr/>
      </xdr:nvSpPr>
      <xdr:spPr>
        <a:xfrm>
          <a:off x="1281231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2873619</xdr:colOff>
      <xdr:row>0</xdr:row>
      <xdr:rowOff>0</xdr:rowOff>
    </xdr:from>
    <xdr:to>
      <xdr:col>2</xdr:col>
      <xdr:colOff>3363790</xdr:colOff>
      <xdr:row>0</xdr:row>
      <xdr:rowOff>491966</xdr:rowOff>
    </xdr:to>
    <xdr:pic>
      <xdr:nvPicPr>
        <xdr:cNvPr id="41" name="Imagen 40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786878-1123-4A79-8F39-4D89C543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559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4720737</xdr:colOff>
      <xdr:row>0</xdr:row>
      <xdr:rowOff>0</xdr:rowOff>
    </xdr:from>
    <xdr:to>
      <xdr:col>2</xdr:col>
      <xdr:colOff>5211641</xdr:colOff>
      <xdr:row>0</xdr:row>
      <xdr:rowOff>491346</xdr:rowOff>
    </xdr:to>
    <xdr:pic>
      <xdr:nvPicPr>
        <xdr:cNvPr id="42" name="Imagen 41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85E5594-BAB8-4F5B-AB8C-AA15B490B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271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621322</xdr:colOff>
      <xdr:row>0</xdr:row>
      <xdr:rowOff>36635</xdr:rowOff>
    </xdr:from>
    <xdr:to>
      <xdr:col>4</xdr:col>
      <xdr:colOff>251312</xdr:colOff>
      <xdr:row>0</xdr:row>
      <xdr:rowOff>477802</xdr:rowOff>
    </xdr:to>
    <xdr:pic>
      <xdr:nvPicPr>
        <xdr:cNvPr id="43" name="Imagen 42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E2C7C2D-224B-4615-9398-6945AF4A5B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3167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1592141</xdr:colOff>
      <xdr:row>0</xdr:row>
      <xdr:rowOff>0</xdr:rowOff>
    </xdr:from>
    <xdr:to>
      <xdr:col>4</xdr:col>
      <xdr:colOff>2148986</xdr:colOff>
      <xdr:row>1</xdr:row>
      <xdr:rowOff>306</xdr:rowOff>
    </xdr:to>
    <xdr:pic>
      <xdr:nvPicPr>
        <xdr:cNvPr id="44" name="Imagen 43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2F58FD7-F49E-4F85-A263-AD8A9C6099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0736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3563540</xdr:colOff>
      <xdr:row>0</xdr:row>
      <xdr:rowOff>0</xdr:rowOff>
    </xdr:from>
    <xdr:to>
      <xdr:col>5</xdr:col>
      <xdr:colOff>113109</xdr:colOff>
      <xdr:row>1</xdr:row>
      <xdr:rowOff>18860</xdr:rowOff>
    </xdr:to>
    <xdr:pic>
      <xdr:nvPicPr>
        <xdr:cNvPr id="45" name="Imagen 44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88E515F-793B-4836-BC03-AD0AFBC74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76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152400</xdr:colOff>
      <xdr:row>0</xdr:row>
      <xdr:rowOff>11907</xdr:rowOff>
    </xdr:from>
    <xdr:to>
      <xdr:col>8</xdr:col>
      <xdr:colOff>317897</xdr:colOff>
      <xdr:row>0</xdr:row>
      <xdr:rowOff>472451</xdr:rowOff>
    </xdr:to>
    <xdr:pic>
      <xdr:nvPicPr>
        <xdr:cNvPr id="46" name="Imagen 45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49EF38C-A0D5-448E-840C-BD090A9F96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1112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1628777</xdr:colOff>
      <xdr:row>1</xdr:row>
      <xdr:rowOff>14654</xdr:rowOff>
    </xdr:from>
    <xdr:to>
      <xdr:col>2</xdr:col>
      <xdr:colOff>3401891</xdr:colOff>
      <xdr:row>1</xdr:row>
      <xdr:rowOff>319179</xdr:rowOff>
    </xdr:to>
    <xdr:sp macro="" textlink="Settings!F13">
      <xdr:nvSpPr>
        <xdr:cNvPr id="17" name="Rectángulo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AAAE45B-E4E8-48F9-80FE-C12BADAD4C5B}"/>
            </a:ext>
          </a:extLst>
        </xdr:cNvPr>
        <xdr:cNvSpPr/>
      </xdr:nvSpPr>
      <xdr:spPr>
        <a:xfrm>
          <a:off x="2190752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</xdr:col>
      <xdr:colOff>3416536</xdr:colOff>
      <xdr:row>1</xdr:row>
      <xdr:rowOff>14654</xdr:rowOff>
    </xdr:from>
    <xdr:to>
      <xdr:col>2</xdr:col>
      <xdr:colOff>5189650</xdr:colOff>
      <xdr:row>1</xdr:row>
      <xdr:rowOff>319179</xdr:rowOff>
    </xdr:to>
    <xdr:sp macro="" textlink="Settings!F14">
      <xdr:nvSpPr>
        <xdr:cNvPr id="19" name="Rectángulo 18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50A53E8-8359-4B83-BFD8-B13909C42487}"/>
            </a:ext>
          </a:extLst>
        </xdr:cNvPr>
        <xdr:cNvSpPr/>
      </xdr:nvSpPr>
      <xdr:spPr>
        <a:xfrm>
          <a:off x="3978511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5204308</xdr:colOff>
      <xdr:row>1</xdr:row>
      <xdr:rowOff>14654</xdr:rowOff>
    </xdr:from>
    <xdr:to>
      <xdr:col>4</xdr:col>
      <xdr:colOff>16845</xdr:colOff>
      <xdr:row>1</xdr:row>
      <xdr:rowOff>319179</xdr:rowOff>
    </xdr:to>
    <xdr:sp macro="" textlink="Settings!F15">
      <xdr:nvSpPr>
        <xdr:cNvPr id="20" name="Rectángulo 1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FB48E2C-112F-4B04-9207-FEE2870FA2F4}"/>
            </a:ext>
          </a:extLst>
        </xdr:cNvPr>
        <xdr:cNvSpPr/>
      </xdr:nvSpPr>
      <xdr:spPr>
        <a:xfrm>
          <a:off x="5766283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31510</xdr:colOff>
      <xdr:row>1</xdr:row>
      <xdr:rowOff>14654</xdr:rowOff>
    </xdr:from>
    <xdr:to>
      <xdr:col>4</xdr:col>
      <xdr:colOff>1804624</xdr:colOff>
      <xdr:row>1</xdr:row>
      <xdr:rowOff>319179</xdr:rowOff>
    </xdr:to>
    <xdr:sp macro="" textlink="Settings!F16">
      <xdr:nvSpPr>
        <xdr:cNvPr id="21" name="Rectángulo 20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C939E8E-009D-49BB-9750-76C663201399}"/>
            </a:ext>
          </a:extLst>
        </xdr:cNvPr>
        <xdr:cNvSpPr/>
      </xdr:nvSpPr>
      <xdr:spPr>
        <a:xfrm>
          <a:off x="7554062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1819274</xdr:colOff>
      <xdr:row>1</xdr:row>
      <xdr:rowOff>14654</xdr:rowOff>
    </xdr:from>
    <xdr:to>
      <xdr:col>4</xdr:col>
      <xdr:colOff>3592388</xdr:colOff>
      <xdr:row>1</xdr:row>
      <xdr:rowOff>319179</xdr:rowOff>
    </xdr:to>
    <xdr:sp macro="" textlink="Settings!F17">
      <xdr:nvSpPr>
        <xdr:cNvPr id="22" name="Rectángulo 2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71A2066-4155-46F9-B11D-1026527C19E1}"/>
            </a:ext>
          </a:extLst>
        </xdr:cNvPr>
        <xdr:cNvSpPr/>
      </xdr:nvSpPr>
      <xdr:spPr>
        <a:xfrm>
          <a:off x="9341826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3605573</xdr:colOff>
      <xdr:row>1</xdr:row>
      <xdr:rowOff>14654</xdr:rowOff>
    </xdr:from>
    <xdr:to>
      <xdr:col>7</xdr:col>
      <xdr:colOff>226394</xdr:colOff>
      <xdr:row>1</xdr:row>
      <xdr:rowOff>319179</xdr:rowOff>
    </xdr:to>
    <xdr:sp macro="" textlink="Settings!F18">
      <xdr:nvSpPr>
        <xdr:cNvPr id="23" name="Rectángulo 2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984E7D8-9D2A-4D0B-957E-25C78406DCA9}"/>
            </a:ext>
          </a:extLst>
        </xdr:cNvPr>
        <xdr:cNvSpPr/>
      </xdr:nvSpPr>
      <xdr:spPr>
        <a:xfrm>
          <a:off x="1112959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AA913-740E-4381-A977-6F16080A34C2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43" name="Imagen 4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87FC80-263A-44A2-80DB-FB1EF8523E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3B59D0B-DFB5-4CD7-900E-4311B698F044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2C56289-74A4-43FF-8FA8-00EC29E0F177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46" name="Rectángulo 4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BFEF79-24AF-4345-B58E-4A1DAF557062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47" name="Rectángulo 4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95B926C-C0FD-47E7-937F-0AB08A7C2F4F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48" name="Rectángulo 4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5AB8365-6076-4B9B-AE33-A3E12F8A4B93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49" name="Rectángulo 4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B89C7F87-DC12-4D80-A5DD-50E74D66FDF2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50" name="Imagen 4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2FCA2A-7E73-4568-86A6-29E189152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51" name="Imagen 5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8740770-26C7-40B6-BADD-5603E0CF8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52" name="Imagen 5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46DDDEC-940F-4C3A-B2A0-D44861031E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53" name="Imagen 5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1070EDF-3240-4EBB-95A6-AE9032C8483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54" name="Imagen 5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4804FE1-CDC3-4524-B859-3A786E113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55" name="Imagen 5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F9E056D-A653-47BC-9920-51B2619A8F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1628772</xdr:colOff>
      <xdr:row>1</xdr:row>
      <xdr:rowOff>14654</xdr:rowOff>
    </xdr:from>
    <xdr:to>
      <xdr:col>2</xdr:col>
      <xdr:colOff>3401886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D8A72F-D430-4F0E-827E-3DD9D26A8D8F}"/>
            </a:ext>
          </a:extLst>
        </xdr:cNvPr>
        <xdr:cNvSpPr/>
      </xdr:nvSpPr>
      <xdr:spPr>
        <a:xfrm>
          <a:off x="2190747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3416531</xdr:colOff>
      <xdr:row>1</xdr:row>
      <xdr:rowOff>14654</xdr:rowOff>
    </xdr:from>
    <xdr:to>
      <xdr:col>2</xdr:col>
      <xdr:colOff>5189645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FB3FFD9-2194-48CB-A2ED-FAA189CC1307}"/>
            </a:ext>
          </a:extLst>
        </xdr:cNvPr>
        <xdr:cNvSpPr/>
      </xdr:nvSpPr>
      <xdr:spPr>
        <a:xfrm>
          <a:off x="3978506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2</xdr:col>
      <xdr:colOff>5204303</xdr:colOff>
      <xdr:row>1</xdr:row>
      <xdr:rowOff>14654</xdr:rowOff>
    </xdr:from>
    <xdr:to>
      <xdr:col>4</xdr:col>
      <xdr:colOff>9513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B007084-7623-4E57-BAA0-7300F523A09A}"/>
            </a:ext>
          </a:extLst>
        </xdr:cNvPr>
        <xdr:cNvSpPr/>
      </xdr:nvSpPr>
      <xdr:spPr>
        <a:xfrm>
          <a:off x="5766278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24178</xdr:colOff>
      <xdr:row>1</xdr:row>
      <xdr:rowOff>14654</xdr:rowOff>
    </xdr:from>
    <xdr:to>
      <xdr:col>4</xdr:col>
      <xdr:colOff>1797292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66C0A1F-6FC4-4E30-9AAE-189A1282F44F}"/>
            </a:ext>
          </a:extLst>
        </xdr:cNvPr>
        <xdr:cNvSpPr/>
      </xdr:nvSpPr>
      <xdr:spPr>
        <a:xfrm>
          <a:off x="754673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1811942</xdr:colOff>
      <xdr:row>1</xdr:row>
      <xdr:rowOff>14654</xdr:rowOff>
    </xdr:from>
    <xdr:to>
      <xdr:col>4</xdr:col>
      <xdr:colOff>3585056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9F8CA11-B25C-4C0B-A5E2-C70E7371D148}"/>
            </a:ext>
          </a:extLst>
        </xdr:cNvPr>
        <xdr:cNvSpPr/>
      </xdr:nvSpPr>
      <xdr:spPr>
        <a:xfrm>
          <a:off x="933449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3596776</xdr:colOff>
      <xdr:row>1</xdr:row>
      <xdr:rowOff>14654</xdr:rowOff>
    </xdr:from>
    <xdr:to>
      <xdr:col>7</xdr:col>
      <xdr:colOff>211735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ECCC845-7F88-4EFE-8DBC-4D822C1B2337}"/>
            </a:ext>
          </a:extLst>
        </xdr:cNvPr>
        <xdr:cNvSpPr/>
      </xdr:nvSpPr>
      <xdr:spPr>
        <a:xfrm>
          <a:off x="11120793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8D7CA7-DB7D-42CD-BD1F-9D577B7F7803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8" name="Imagen 37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90E1AB-0D6E-440A-AE03-442C2BDD6D5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273BCA6-CEA9-43C6-AE4B-37D470479280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F4B0BDF-AB76-4CF6-94C9-81371C2A5D4B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30D0623-D997-4D70-8F0E-4C67E975AE59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A6B0CFC-CD4E-4687-8BB1-32867F0DD803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95CAD92-1FE2-4CFD-BE8A-AE4020559B44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28DA105-6F76-47BA-8FB1-B081A0A8384B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5" name="Imagen 44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19F8DA-B90B-486A-85F6-283FF8B0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6" name="Imagen 45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919E57E-E50C-4A85-B30D-68C95663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7" name="Imagen 46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AC8D45C-A10D-41E1-9CB1-4E72DBA2AD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8" name="Imagen 47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A57A881-3504-4F24-811A-F0EDB23051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9" name="Imagen 48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0C088E1-A941-4F74-AC99-23799AB5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50" name="Imagen 49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766A8C9-4F05-43BF-8B80-9E9F2AADF9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1650758</xdr:colOff>
      <xdr:row>1</xdr:row>
      <xdr:rowOff>14654</xdr:rowOff>
    </xdr:from>
    <xdr:to>
      <xdr:col>2</xdr:col>
      <xdr:colOff>3423872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62C34FB-6C72-4F03-81EE-B8D5CF5DCC92}"/>
            </a:ext>
          </a:extLst>
        </xdr:cNvPr>
        <xdr:cNvSpPr/>
      </xdr:nvSpPr>
      <xdr:spPr>
        <a:xfrm>
          <a:off x="2212733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3438517</xdr:colOff>
      <xdr:row>1</xdr:row>
      <xdr:rowOff>14654</xdr:rowOff>
    </xdr:from>
    <xdr:to>
      <xdr:col>2</xdr:col>
      <xdr:colOff>5211631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80F37E4B-1971-427E-933B-C8F6FE9D9660}"/>
            </a:ext>
          </a:extLst>
        </xdr:cNvPr>
        <xdr:cNvSpPr/>
      </xdr:nvSpPr>
      <xdr:spPr>
        <a:xfrm>
          <a:off x="4000492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5226289</xdr:colOff>
      <xdr:row>1</xdr:row>
      <xdr:rowOff>14654</xdr:rowOff>
    </xdr:from>
    <xdr:to>
      <xdr:col>4</xdr:col>
      <xdr:colOff>31499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B57EDA4-F7A3-482C-A554-803A6B736EEF}"/>
            </a:ext>
          </a:extLst>
        </xdr:cNvPr>
        <xdr:cNvSpPr/>
      </xdr:nvSpPr>
      <xdr:spPr>
        <a:xfrm>
          <a:off x="5788264" y="512885"/>
          <a:ext cx="1765787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46164</xdr:colOff>
      <xdr:row>1</xdr:row>
      <xdr:rowOff>14654</xdr:rowOff>
    </xdr:from>
    <xdr:to>
      <xdr:col>4</xdr:col>
      <xdr:colOff>1819278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EA5F6590-ACC5-4F12-BD41-A2775499CE8A}"/>
            </a:ext>
          </a:extLst>
        </xdr:cNvPr>
        <xdr:cNvSpPr/>
      </xdr:nvSpPr>
      <xdr:spPr>
        <a:xfrm>
          <a:off x="7568716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1833928</xdr:colOff>
      <xdr:row>1</xdr:row>
      <xdr:rowOff>14654</xdr:rowOff>
    </xdr:from>
    <xdr:to>
      <xdr:col>4</xdr:col>
      <xdr:colOff>3605577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C1BC5D-EF7F-4B25-95C1-15AE7632DBF5}"/>
            </a:ext>
          </a:extLst>
        </xdr:cNvPr>
        <xdr:cNvSpPr/>
      </xdr:nvSpPr>
      <xdr:spPr>
        <a:xfrm>
          <a:off x="935648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3618762</xdr:colOff>
      <xdr:row>1</xdr:row>
      <xdr:rowOff>14654</xdr:rowOff>
    </xdr:from>
    <xdr:to>
      <xdr:col>7</xdr:col>
      <xdr:colOff>230790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27E8C3A-755E-4041-95D8-5825FD640B5B}"/>
            </a:ext>
          </a:extLst>
        </xdr:cNvPr>
        <xdr:cNvSpPr/>
      </xdr:nvSpPr>
      <xdr:spPr>
        <a:xfrm>
          <a:off x="11142779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3B5552-0638-4DB7-A4CB-2F75841077A5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3" name="Imagen 3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FAC78B-F21C-4466-8DE6-78175B6D0D6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95EE605-FE07-4949-9276-A9E31A8AB4F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3E17B77-7E7F-4748-959E-632A5AC412FB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D4A19C-E611-4AD4-BE5D-6B1FE2B6DB65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3C915B1-0A1C-4036-A4A2-5F16A6FCF982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B6B5B493-6EE2-434A-805F-D664900DD575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68FCD6DC-755B-4C32-8C34-341350903C71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0" name="Imagen 3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B6336DD-3453-4C21-8BEA-317DEC04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1" name="Imagen 4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0410CE3-D1DF-4B51-B12E-7E8EE5DC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2" name="Imagen 4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D878261-FD15-468B-87F2-2CB5304367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3" name="Imagen 4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F1931E-232B-4E09-92FE-12E8590E35C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4" name="Imagen 4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D877E5A-78E5-4305-8064-5D2A23C1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45" name="Imagen 4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65129BB-BDA2-4F7B-B933-1892F8D597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1658083</xdr:colOff>
      <xdr:row>1</xdr:row>
      <xdr:rowOff>14654</xdr:rowOff>
    </xdr:from>
    <xdr:to>
      <xdr:col>2</xdr:col>
      <xdr:colOff>3431197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89647C3-A449-4CF8-A542-529D9B1A085D}"/>
            </a:ext>
          </a:extLst>
        </xdr:cNvPr>
        <xdr:cNvSpPr/>
      </xdr:nvSpPr>
      <xdr:spPr>
        <a:xfrm>
          <a:off x="222005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3445842</xdr:colOff>
      <xdr:row>1</xdr:row>
      <xdr:rowOff>14654</xdr:rowOff>
    </xdr:from>
    <xdr:to>
      <xdr:col>2</xdr:col>
      <xdr:colOff>5218956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D6B2A9B-23B0-4E2E-92C6-66ADD8DD8096}"/>
            </a:ext>
          </a:extLst>
        </xdr:cNvPr>
        <xdr:cNvSpPr/>
      </xdr:nvSpPr>
      <xdr:spPr>
        <a:xfrm>
          <a:off x="4007817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5233614</xdr:colOff>
      <xdr:row>1</xdr:row>
      <xdr:rowOff>14654</xdr:rowOff>
    </xdr:from>
    <xdr:to>
      <xdr:col>4</xdr:col>
      <xdr:colOff>38824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569D3F8-2375-4273-B2F8-E570C9523D3E}"/>
            </a:ext>
          </a:extLst>
        </xdr:cNvPr>
        <xdr:cNvSpPr/>
      </xdr:nvSpPr>
      <xdr:spPr>
        <a:xfrm>
          <a:off x="5795589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53489</xdr:colOff>
      <xdr:row>1</xdr:row>
      <xdr:rowOff>14654</xdr:rowOff>
    </xdr:from>
    <xdr:to>
      <xdr:col>4</xdr:col>
      <xdr:colOff>1826603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A7E8FBA-0D6E-4747-BBBD-A1EB36F3AD3C}"/>
            </a:ext>
          </a:extLst>
        </xdr:cNvPr>
        <xdr:cNvSpPr/>
      </xdr:nvSpPr>
      <xdr:spPr>
        <a:xfrm>
          <a:off x="7576041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1841253</xdr:colOff>
      <xdr:row>1</xdr:row>
      <xdr:rowOff>14654</xdr:rowOff>
    </xdr:from>
    <xdr:to>
      <xdr:col>4</xdr:col>
      <xdr:colOff>3612902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5D6B51E-25F7-4CBA-AAA2-893BD5FFFC87}"/>
            </a:ext>
          </a:extLst>
        </xdr:cNvPr>
        <xdr:cNvSpPr/>
      </xdr:nvSpPr>
      <xdr:spPr>
        <a:xfrm>
          <a:off x="9363805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3626087</xdr:colOff>
      <xdr:row>1</xdr:row>
      <xdr:rowOff>14654</xdr:rowOff>
    </xdr:from>
    <xdr:to>
      <xdr:col>7</xdr:col>
      <xdr:colOff>238115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40EFB11-924F-4341-8565-C52AB5AF66B6}"/>
            </a:ext>
          </a:extLst>
        </xdr:cNvPr>
        <xdr:cNvSpPr/>
      </xdr:nvSpPr>
      <xdr:spPr>
        <a:xfrm>
          <a:off x="11150104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1028700</xdr:colOff>
      <xdr:row>0</xdr:row>
      <xdr:rowOff>0</xdr:rowOff>
    </xdr:from>
    <xdr:to>
      <xdr:col>2</xdr:col>
      <xdr:colOff>2848084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8B101-C82D-4433-B849-CD87ACA6F8B0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1028895</xdr:colOff>
      <xdr:row>0</xdr:row>
      <xdr:rowOff>0</xdr:rowOff>
    </xdr:from>
    <xdr:to>
      <xdr:col>2</xdr:col>
      <xdr:colOff>1424857</xdr:colOff>
      <xdr:row>1</xdr:row>
      <xdr:rowOff>389</xdr:rowOff>
    </xdr:to>
    <xdr:pic>
      <xdr:nvPicPr>
        <xdr:cNvPr id="33" name="Imagen 32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67106-6273-4511-B8E0-A07F5B032E9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2864094</xdr:colOff>
      <xdr:row>0</xdr:row>
      <xdr:rowOff>0</xdr:rowOff>
    </xdr:from>
    <xdr:to>
      <xdr:col>2</xdr:col>
      <xdr:colOff>4683478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5E57C2F-899B-42B9-98C5-B1AE2042BD65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4709013</xdr:colOff>
      <xdr:row>0</xdr:row>
      <xdr:rowOff>0</xdr:rowOff>
    </xdr:from>
    <xdr:to>
      <xdr:col>3</xdr:col>
      <xdr:colOff>623520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6AA1AF-EEBF-4371-A659-ABBAA46093AF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645501</xdr:colOff>
      <xdr:row>0</xdr:row>
      <xdr:rowOff>0</xdr:rowOff>
    </xdr:from>
    <xdr:to>
      <xdr:col>4</xdr:col>
      <xdr:colOff>1560010</xdr:colOff>
      <xdr:row>1</xdr:row>
      <xdr:rowOff>4495</xdr:rowOff>
    </xdr:to>
    <xdr:sp macro="" textlink="">
      <xdr:nvSpPr>
        <xdr:cNvPr id="36" name="Rectángulo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A0E6C6-C1CC-4C0C-920A-0F9BF30864AF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1584080</xdr:colOff>
      <xdr:row>0</xdr:row>
      <xdr:rowOff>0</xdr:rowOff>
    </xdr:from>
    <xdr:to>
      <xdr:col>4</xdr:col>
      <xdr:colOff>3528646</xdr:colOff>
      <xdr:row>1</xdr:row>
      <xdr:rowOff>4495</xdr:rowOff>
    </xdr:to>
    <xdr:sp macro="" textlink="">
      <xdr:nvSpPr>
        <xdr:cNvPr id="37" name="Rectángulo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908CE0-DF12-42C6-A8B5-BE17A7892036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3562349</xdr:colOff>
      <xdr:row>0</xdr:row>
      <xdr:rowOff>0</xdr:rowOff>
    </xdr:from>
    <xdr:to>
      <xdr:col>7</xdr:col>
      <xdr:colOff>126206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79DAB2-79DE-408A-A3D0-4079EABD59BB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163114</xdr:colOff>
      <xdr:row>0</xdr:row>
      <xdr:rowOff>0</xdr:rowOff>
    </xdr:from>
    <xdr:to>
      <xdr:col>10</xdr:col>
      <xdr:colOff>336945</xdr:colOff>
      <xdr:row>1</xdr:row>
      <xdr:rowOff>4495</xdr:rowOff>
    </xdr:to>
    <xdr:sp macro="" textlink="">
      <xdr:nvSpPr>
        <xdr:cNvPr id="39" name="Rectángulo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C6BEFB4-E87E-4A0E-9C65-69926DA084AF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2883144</xdr:colOff>
      <xdr:row>0</xdr:row>
      <xdr:rowOff>0</xdr:rowOff>
    </xdr:from>
    <xdr:to>
      <xdr:col>2</xdr:col>
      <xdr:colOff>3373315</xdr:colOff>
      <xdr:row>0</xdr:row>
      <xdr:rowOff>491966</xdr:rowOff>
    </xdr:to>
    <xdr:pic>
      <xdr:nvPicPr>
        <xdr:cNvPr id="40" name="Imagen 39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825B739-4657-46BD-B058-D68CF11FD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4730262</xdr:colOff>
      <xdr:row>0</xdr:row>
      <xdr:rowOff>0</xdr:rowOff>
    </xdr:from>
    <xdr:to>
      <xdr:col>2</xdr:col>
      <xdr:colOff>5221166</xdr:colOff>
      <xdr:row>0</xdr:row>
      <xdr:rowOff>491346</xdr:rowOff>
    </xdr:to>
    <xdr:pic>
      <xdr:nvPicPr>
        <xdr:cNvPr id="41" name="Imagen 40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C1DB517-4958-4D15-896E-1ED31559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630847</xdr:colOff>
      <xdr:row>0</xdr:row>
      <xdr:rowOff>36635</xdr:rowOff>
    </xdr:from>
    <xdr:to>
      <xdr:col>4</xdr:col>
      <xdr:colOff>260837</xdr:colOff>
      <xdr:row>0</xdr:row>
      <xdr:rowOff>477802</xdr:rowOff>
    </xdr:to>
    <xdr:pic>
      <xdr:nvPicPr>
        <xdr:cNvPr id="42" name="Imagen 41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98198C-8D27-43C8-A12F-DF4DDAC38B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1601666</xdr:colOff>
      <xdr:row>0</xdr:row>
      <xdr:rowOff>0</xdr:rowOff>
    </xdr:from>
    <xdr:to>
      <xdr:col>4</xdr:col>
      <xdr:colOff>2158511</xdr:colOff>
      <xdr:row>1</xdr:row>
      <xdr:rowOff>306</xdr:rowOff>
    </xdr:to>
    <xdr:pic>
      <xdr:nvPicPr>
        <xdr:cNvPr id="43" name="Imagen 42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65A20C2-8EDF-45C4-9D3A-F276336BDB7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3573065</xdr:colOff>
      <xdr:row>0</xdr:row>
      <xdr:rowOff>0</xdr:rowOff>
    </xdr:from>
    <xdr:to>
      <xdr:col>5</xdr:col>
      <xdr:colOff>122634</xdr:colOff>
      <xdr:row>1</xdr:row>
      <xdr:rowOff>18860</xdr:rowOff>
    </xdr:to>
    <xdr:pic>
      <xdr:nvPicPr>
        <xdr:cNvPr id="44" name="Imagen 43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54AC34-5187-4177-A39A-68965EEE1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161925</xdr:colOff>
      <xdr:row>0</xdr:row>
      <xdr:rowOff>11907</xdr:rowOff>
    </xdr:from>
    <xdr:to>
      <xdr:col>8</xdr:col>
      <xdr:colOff>327422</xdr:colOff>
      <xdr:row>0</xdr:row>
      <xdr:rowOff>472451</xdr:rowOff>
    </xdr:to>
    <xdr:pic>
      <xdr:nvPicPr>
        <xdr:cNvPr id="45" name="Imagen 44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C7F88AB-F164-4D96-892D-732F044D80D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1643430</xdr:colOff>
      <xdr:row>1</xdr:row>
      <xdr:rowOff>14654</xdr:rowOff>
    </xdr:from>
    <xdr:to>
      <xdr:col>2</xdr:col>
      <xdr:colOff>3416544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8BC1274-3693-4134-B88C-45FCFB8F1816}"/>
            </a:ext>
          </a:extLst>
        </xdr:cNvPr>
        <xdr:cNvSpPr/>
      </xdr:nvSpPr>
      <xdr:spPr>
        <a:xfrm>
          <a:off x="2205405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3431189</xdr:colOff>
      <xdr:row>1</xdr:row>
      <xdr:rowOff>14654</xdr:rowOff>
    </xdr:from>
    <xdr:to>
      <xdr:col>2</xdr:col>
      <xdr:colOff>5204303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799F380-A595-4149-A442-E6678DA626DB}"/>
            </a:ext>
          </a:extLst>
        </xdr:cNvPr>
        <xdr:cNvSpPr/>
      </xdr:nvSpPr>
      <xdr:spPr>
        <a:xfrm>
          <a:off x="399316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5218961</xdr:colOff>
      <xdr:row>1</xdr:row>
      <xdr:rowOff>14654</xdr:rowOff>
    </xdr:from>
    <xdr:to>
      <xdr:col>4</xdr:col>
      <xdr:colOff>24171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B75E1556-71A4-4E6C-AEA2-BB27E0560E44}"/>
            </a:ext>
          </a:extLst>
        </xdr:cNvPr>
        <xdr:cNvSpPr/>
      </xdr:nvSpPr>
      <xdr:spPr>
        <a:xfrm>
          <a:off x="5780936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38836</xdr:colOff>
      <xdr:row>1</xdr:row>
      <xdr:rowOff>14654</xdr:rowOff>
    </xdr:from>
    <xdr:to>
      <xdr:col>4</xdr:col>
      <xdr:colOff>1811950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3DE58368-56D8-4D39-85F4-F7DD9752A310}"/>
            </a:ext>
          </a:extLst>
        </xdr:cNvPr>
        <xdr:cNvSpPr/>
      </xdr:nvSpPr>
      <xdr:spPr>
        <a:xfrm>
          <a:off x="756138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1826600</xdr:colOff>
      <xdr:row>1</xdr:row>
      <xdr:rowOff>14654</xdr:rowOff>
    </xdr:from>
    <xdr:to>
      <xdr:col>4</xdr:col>
      <xdr:colOff>3598249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2722CB3-D1EC-4CD6-9CA3-B3559FA248C2}"/>
            </a:ext>
          </a:extLst>
        </xdr:cNvPr>
        <xdr:cNvSpPr/>
      </xdr:nvSpPr>
      <xdr:spPr>
        <a:xfrm>
          <a:off x="9349152" y="512885"/>
          <a:ext cx="1773114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4</xdr:col>
      <xdr:colOff>3611434</xdr:colOff>
      <xdr:row>1</xdr:row>
      <xdr:rowOff>14654</xdr:rowOff>
    </xdr:from>
    <xdr:to>
      <xdr:col>7</xdr:col>
      <xdr:colOff>223462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90042DA-A68F-404D-B7FF-AFD48CFD5AF1}"/>
            </a:ext>
          </a:extLst>
        </xdr:cNvPr>
        <xdr:cNvSpPr/>
      </xdr:nvSpPr>
      <xdr:spPr>
        <a:xfrm>
          <a:off x="11135451" y="512885"/>
          <a:ext cx="1764321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1038225</xdr:colOff>
      <xdr:row>0</xdr:row>
      <xdr:rowOff>0</xdr:rowOff>
    </xdr:from>
    <xdr:to>
      <xdr:col>2</xdr:col>
      <xdr:colOff>2857609</xdr:colOff>
      <xdr:row>1</xdr:row>
      <xdr:rowOff>4495</xdr:rowOff>
    </xdr:to>
    <xdr:sp macro="" textlink="">
      <xdr:nvSpPr>
        <xdr:cNvPr id="38" name="Rectángulo 3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E466E-05BC-4B39-A6FB-65E1F462C03B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1038420</xdr:colOff>
      <xdr:row>0</xdr:row>
      <xdr:rowOff>0</xdr:rowOff>
    </xdr:from>
    <xdr:to>
      <xdr:col>2</xdr:col>
      <xdr:colOff>1434382</xdr:colOff>
      <xdr:row>1</xdr:row>
      <xdr:rowOff>389</xdr:rowOff>
    </xdr:to>
    <xdr:pic>
      <xdr:nvPicPr>
        <xdr:cNvPr id="39" name="Imagen 38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AC13E-2A1F-4AFB-AD64-C094905A026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2873619</xdr:colOff>
      <xdr:row>0</xdr:row>
      <xdr:rowOff>0</xdr:rowOff>
    </xdr:from>
    <xdr:to>
      <xdr:col>2</xdr:col>
      <xdr:colOff>4693003</xdr:colOff>
      <xdr:row>1</xdr:row>
      <xdr:rowOff>4495</xdr:rowOff>
    </xdr:to>
    <xdr:sp macro="" textlink="">
      <xdr:nvSpPr>
        <xdr:cNvPr id="40" name="Rectángulo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331361-32E6-4213-A8E7-3F322A150DEA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4718538</xdr:colOff>
      <xdr:row>0</xdr:row>
      <xdr:rowOff>0</xdr:rowOff>
    </xdr:from>
    <xdr:to>
      <xdr:col>3</xdr:col>
      <xdr:colOff>633045</xdr:colOff>
      <xdr:row>1</xdr:row>
      <xdr:rowOff>4495</xdr:rowOff>
    </xdr:to>
    <xdr:sp macro="" textlink="">
      <xdr:nvSpPr>
        <xdr:cNvPr id="41" name="Rectángulo 4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C08C127-E157-40BE-A6FE-FB0E4B1819C7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3</xdr:col>
      <xdr:colOff>655026</xdr:colOff>
      <xdr:row>0</xdr:row>
      <xdr:rowOff>0</xdr:rowOff>
    </xdr:from>
    <xdr:to>
      <xdr:col>4</xdr:col>
      <xdr:colOff>1569535</xdr:colOff>
      <xdr:row>1</xdr:row>
      <xdr:rowOff>4495</xdr:rowOff>
    </xdr:to>
    <xdr:sp macro="" textlink="">
      <xdr:nvSpPr>
        <xdr:cNvPr id="42" name="Rectángulo 4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0A4879-EBB5-47D2-99D4-20FB713C58C7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4</xdr:col>
      <xdr:colOff>1593605</xdr:colOff>
      <xdr:row>0</xdr:row>
      <xdr:rowOff>0</xdr:rowOff>
    </xdr:from>
    <xdr:to>
      <xdr:col>4</xdr:col>
      <xdr:colOff>3538171</xdr:colOff>
      <xdr:row>1</xdr:row>
      <xdr:rowOff>4495</xdr:rowOff>
    </xdr:to>
    <xdr:sp macro="" textlink="">
      <xdr:nvSpPr>
        <xdr:cNvPr id="43" name="Rectángulo 4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72F7C87-0DDB-4860-AD70-015BFFBB32A0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4</xdr:col>
      <xdr:colOff>3571874</xdr:colOff>
      <xdr:row>0</xdr:row>
      <xdr:rowOff>0</xdr:rowOff>
    </xdr:from>
    <xdr:to>
      <xdr:col>7</xdr:col>
      <xdr:colOff>135731</xdr:colOff>
      <xdr:row>1</xdr:row>
      <xdr:rowOff>4495</xdr:rowOff>
    </xdr:to>
    <xdr:sp macro="" textlink="">
      <xdr:nvSpPr>
        <xdr:cNvPr id="44" name="Rectángulo 4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0797B2D-DE81-4045-A96E-08EA7FDDD93A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7</xdr:col>
      <xdr:colOff>172639</xdr:colOff>
      <xdr:row>0</xdr:row>
      <xdr:rowOff>0</xdr:rowOff>
    </xdr:from>
    <xdr:to>
      <xdr:col>10</xdr:col>
      <xdr:colOff>346470</xdr:colOff>
      <xdr:row>1</xdr:row>
      <xdr:rowOff>4495</xdr:rowOff>
    </xdr:to>
    <xdr:sp macro="" textlink="">
      <xdr:nvSpPr>
        <xdr:cNvPr id="45" name="Rectángulo 4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7BA8E9A-D180-46E6-A89F-50C834047DFD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2892669</xdr:colOff>
      <xdr:row>0</xdr:row>
      <xdr:rowOff>0</xdr:rowOff>
    </xdr:from>
    <xdr:to>
      <xdr:col>2</xdr:col>
      <xdr:colOff>3382840</xdr:colOff>
      <xdr:row>0</xdr:row>
      <xdr:rowOff>491966</xdr:rowOff>
    </xdr:to>
    <xdr:pic>
      <xdr:nvPicPr>
        <xdr:cNvPr id="46" name="Imagen 45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E65CDEA-C81C-487C-BB4C-7B10806F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4739787</xdr:colOff>
      <xdr:row>0</xdr:row>
      <xdr:rowOff>0</xdr:rowOff>
    </xdr:from>
    <xdr:to>
      <xdr:col>2</xdr:col>
      <xdr:colOff>5230691</xdr:colOff>
      <xdr:row>0</xdr:row>
      <xdr:rowOff>491346</xdr:rowOff>
    </xdr:to>
    <xdr:pic>
      <xdr:nvPicPr>
        <xdr:cNvPr id="47" name="Imagen 46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0ECC6F1-15D2-4108-BAA8-BA3C034C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640372</xdr:colOff>
      <xdr:row>0</xdr:row>
      <xdr:rowOff>36635</xdr:rowOff>
    </xdr:from>
    <xdr:to>
      <xdr:col>4</xdr:col>
      <xdr:colOff>270362</xdr:colOff>
      <xdr:row>0</xdr:row>
      <xdr:rowOff>477802</xdr:rowOff>
    </xdr:to>
    <xdr:pic>
      <xdr:nvPicPr>
        <xdr:cNvPr id="48" name="Imagen 47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E3E8CB-65B7-4588-9BB3-4F85F9B18A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1611191</xdr:colOff>
      <xdr:row>0</xdr:row>
      <xdr:rowOff>0</xdr:rowOff>
    </xdr:from>
    <xdr:to>
      <xdr:col>4</xdr:col>
      <xdr:colOff>2168036</xdr:colOff>
      <xdr:row>1</xdr:row>
      <xdr:rowOff>306</xdr:rowOff>
    </xdr:to>
    <xdr:pic>
      <xdr:nvPicPr>
        <xdr:cNvPr id="49" name="Imagen 48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51EABE2-0F69-4C3B-BEB0-B58F8315AF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3582590</xdr:colOff>
      <xdr:row>0</xdr:row>
      <xdr:rowOff>0</xdr:rowOff>
    </xdr:from>
    <xdr:to>
      <xdr:col>5</xdr:col>
      <xdr:colOff>132159</xdr:colOff>
      <xdr:row>1</xdr:row>
      <xdr:rowOff>18860</xdr:rowOff>
    </xdr:to>
    <xdr:pic>
      <xdr:nvPicPr>
        <xdr:cNvPr id="50" name="Imagen 49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E89E496-D6F3-416A-8C4F-599E5BEE9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7</xdr:col>
      <xdr:colOff>171450</xdr:colOff>
      <xdr:row>0</xdr:row>
      <xdr:rowOff>11907</xdr:rowOff>
    </xdr:from>
    <xdr:to>
      <xdr:col>8</xdr:col>
      <xdr:colOff>336947</xdr:colOff>
      <xdr:row>0</xdr:row>
      <xdr:rowOff>472451</xdr:rowOff>
    </xdr:to>
    <xdr:pic>
      <xdr:nvPicPr>
        <xdr:cNvPr id="51" name="Imagen 50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4D264C0-2CFE-4DCA-9EC7-EBC0D6E709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1643426</xdr:colOff>
      <xdr:row>1</xdr:row>
      <xdr:rowOff>14654</xdr:rowOff>
    </xdr:from>
    <xdr:to>
      <xdr:col>2</xdr:col>
      <xdr:colOff>3416540</xdr:colOff>
      <xdr:row>1</xdr:row>
      <xdr:rowOff>319179</xdr:rowOff>
    </xdr:to>
    <xdr:sp macro="" textlink="Settings!F13">
      <xdr:nvSpPr>
        <xdr:cNvPr id="16" name="Rectángulo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632C3D-75CD-4F61-9AB7-2602CF5C1478}"/>
            </a:ext>
          </a:extLst>
        </xdr:cNvPr>
        <xdr:cNvSpPr/>
      </xdr:nvSpPr>
      <xdr:spPr>
        <a:xfrm>
          <a:off x="2205401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C24CB595-5C5C-4E21-8722-193F2628A872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2.1 ESTRATEGIA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3431185</xdr:colOff>
      <xdr:row>1</xdr:row>
      <xdr:rowOff>14654</xdr:rowOff>
    </xdr:from>
    <xdr:to>
      <xdr:col>2</xdr:col>
      <xdr:colOff>5204299</xdr:colOff>
      <xdr:row>1</xdr:row>
      <xdr:rowOff>319179</xdr:rowOff>
    </xdr:to>
    <xdr:sp macro="" textlink="Settings!F14">
      <xdr:nvSpPr>
        <xdr:cNvPr id="17" name="Rectángulo 1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36A7081-3728-40FD-9B2E-934BB12D8CF4}"/>
            </a:ext>
          </a:extLst>
        </xdr:cNvPr>
        <xdr:cNvSpPr/>
      </xdr:nvSpPr>
      <xdr:spPr>
        <a:xfrm>
          <a:off x="3993160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41E6995-DEB1-46A6-A1E9-B4A4AC8CAD65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2.2 FINANZAS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2</xdr:col>
      <xdr:colOff>5218957</xdr:colOff>
      <xdr:row>1</xdr:row>
      <xdr:rowOff>14654</xdr:rowOff>
    </xdr:from>
    <xdr:to>
      <xdr:col>4</xdr:col>
      <xdr:colOff>24167</xdr:colOff>
      <xdr:row>1</xdr:row>
      <xdr:rowOff>319179</xdr:rowOff>
    </xdr:to>
    <xdr:sp macro="" textlink="Settings!F15">
      <xdr:nvSpPr>
        <xdr:cNvPr id="18" name="Rectángulo 17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2D079E9-FD4D-4173-9A42-F6F9084C4560}"/>
            </a:ext>
          </a:extLst>
        </xdr:cNvPr>
        <xdr:cNvSpPr/>
      </xdr:nvSpPr>
      <xdr:spPr>
        <a:xfrm>
          <a:off x="5780932" y="512885"/>
          <a:ext cx="1765787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59BEA71B-14BC-46A5-A059-4600FA5A77B0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2.3 MARKETING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38832</xdr:colOff>
      <xdr:row>1</xdr:row>
      <xdr:rowOff>14654</xdr:rowOff>
    </xdr:from>
    <xdr:to>
      <xdr:col>4</xdr:col>
      <xdr:colOff>1811946</xdr:colOff>
      <xdr:row>1</xdr:row>
      <xdr:rowOff>319179</xdr:rowOff>
    </xdr:to>
    <xdr:sp macro="" textlink="Settings!F16">
      <xdr:nvSpPr>
        <xdr:cNvPr id="19" name="Rectángulo 18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E717D16-09C0-44DC-B093-2E8D7352295C}"/>
            </a:ext>
          </a:extLst>
        </xdr:cNvPr>
        <xdr:cNvSpPr/>
      </xdr:nvSpPr>
      <xdr:spPr>
        <a:xfrm>
          <a:off x="7561384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FC3AA39-1486-4FD0-939C-7F2DA9386348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2.4 RECURSOS HUMANOS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1826596</xdr:colOff>
      <xdr:row>1</xdr:row>
      <xdr:rowOff>14654</xdr:rowOff>
    </xdr:from>
    <xdr:to>
      <xdr:col>4</xdr:col>
      <xdr:colOff>3598245</xdr:colOff>
      <xdr:row>1</xdr:row>
      <xdr:rowOff>319179</xdr:rowOff>
    </xdr:to>
    <xdr:sp macro="" textlink="Settings!F17">
      <xdr:nvSpPr>
        <xdr:cNvPr id="20" name="Rectángulo 19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78C1539B-B859-4C13-954C-4BB76637A12E}"/>
            </a:ext>
          </a:extLst>
        </xdr:cNvPr>
        <xdr:cNvSpPr/>
      </xdr:nvSpPr>
      <xdr:spPr>
        <a:xfrm>
          <a:off x="9349148" y="512885"/>
          <a:ext cx="1773114" cy="304525"/>
        </a:xfrm>
        <a:prstGeom prst="rect">
          <a:avLst/>
        </a:prstGeom>
        <a:solidFill>
          <a:srgbClr val="07214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D803186-A45C-49A7-BB4F-BF5177A4999D}" type="TxLink">
            <a:rPr lang="en-US" sz="1100" b="1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2.5 OPERACIONES</a:t>
          </a:fld>
          <a:endParaRPr lang="en-US" sz="1100" b="1">
            <a:solidFill>
              <a:schemeClr val="bg1"/>
            </a:solidFill>
          </a:endParaRPr>
        </a:p>
      </xdr:txBody>
    </xdr:sp>
    <xdr:clientData/>
  </xdr:twoCellAnchor>
  <xdr:twoCellAnchor editAs="absolute">
    <xdr:from>
      <xdr:col>4</xdr:col>
      <xdr:colOff>3611430</xdr:colOff>
      <xdr:row>1</xdr:row>
      <xdr:rowOff>14654</xdr:rowOff>
    </xdr:from>
    <xdr:to>
      <xdr:col>7</xdr:col>
      <xdr:colOff>223458</xdr:colOff>
      <xdr:row>1</xdr:row>
      <xdr:rowOff>319179</xdr:rowOff>
    </xdr:to>
    <xdr:sp macro="" textlink="Settings!F18">
      <xdr:nvSpPr>
        <xdr:cNvPr id="21" name="Rectángulo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B156276-6423-4CC8-8A94-A50EE11B0CF2}"/>
            </a:ext>
          </a:extLst>
        </xdr:cNvPr>
        <xdr:cNvSpPr/>
      </xdr:nvSpPr>
      <xdr:spPr>
        <a:xfrm>
          <a:off x="11135447" y="512885"/>
          <a:ext cx="1764321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4EB7106C-E79A-4066-B614-A0D92E679796}" type="TxLink">
            <a:rPr lang="en-US" sz="1100" b="1" i="0" u="none" strike="noStrike">
              <a:solidFill>
                <a:schemeClr val="tx1"/>
              </a:solidFill>
              <a:latin typeface="Calibri"/>
              <a:cs typeface="Calibri"/>
            </a:rPr>
            <a:pPr algn="ctr"/>
            <a:t>2.6 TECNOLOGÍA</a:t>
          </a:fld>
          <a:endParaRPr lang="en-US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200212</xdr:colOff>
      <xdr:row>5</xdr:row>
      <xdr:rowOff>14700</xdr:rowOff>
    </xdr:from>
    <xdr:to>
      <xdr:col>19</xdr:col>
      <xdr:colOff>132480</xdr:colOff>
      <xdr:row>11</xdr:row>
      <xdr:rowOff>565873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BC79F81-76D1-4B1D-8E52-EE9032881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358340</xdr:colOff>
      <xdr:row>11</xdr:row>
      <xdr:rowOff>101031</xdr:rowOff>
    </xdr:from>
    <xdr:to>
      <xdr:col>18</xdr:col>
      <xdr:colOff>519205</xdr:colOff>
      <xdr:row>11</xdr:row>
      <xdr:rowOff>202630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94F6EC75-6561-4B20-B61C-CAEDE5AC1FD1}"/>
            </a:ext>
          </a:extLst>
        </xdr:cNvPr>
        <xdr:cNvSpPr/>
      </xdr:nvSpPr>
      <xdr:spPr>
        <a:xfrm>
          <a:off x="7473515" y="5396931"/>
          <a:ext cx="7247465" cy="101599"/>
        </a:xfrm>
        <a:prstGeom prst="rect">
          <a:avLst/>
        </a:prstGeom>
        <a:solidFill>
          <a:srgbClr val="F2F2F2">
            <a:alpha val="81961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absolute">
    <xdr:from>
      <xdr:col>2</xdr:col>
      <xdr:colOff>1409700</xdr:colOff>
      <xdr:row>0</xdr:row>
      <xdr:rowOff>0</xdr:rowOff>
    </xdr:from>
    <xdr:to>
      <xdr:col>4</xdr:col>
      <xdr:colOff>362059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335DF9E-9485-4D56-B884-006B45D6534C}"/>
            </a:ext>
          </a:extLst>
        </xdr:cNvPr>
        <xdr:cNvSpPr/>
      </xdr:nvSpPr>
      <xdr:spPr>
        <a:xfrm>
          <a:off x="1600200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1409895</xdr:colOff>
      <xdr:row>0</xdr:row>
      <xdr:rowOff>0</xdr:rowOff>
    </xdr:from>
    <xdr:to>
      <xdr:col>3</xdr:col>
      <xdr:colOff>53257</xdr:colOff>
      <xdr:row>1</xdr:row>
      <xdr:rowOff>389</xdr:rowOff>
    </xdr:to>
    <xdr:pic>
      <xdr:nvPicPr>
        <xdr:cNvPr id="29" name="Imagen 28" descr="Vector Transparente PNG Y SVG De Icono De Trazo De Color De Configuración  De SE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571A2B4-A768-4999-808D-601B52B2F1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600395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378069</xdr:colOff>
      <xdr:row>0</xdr:row>
      <xdr:rowOff>0</xdr:rowOff>
    </xdr:from>
    <xdr:to>
      <xdr:col>5</xdr:col>
      <xdr:colOff>168628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0276DB8-7B7E-4F07-AB38-BF5A921AC930}"/>
            </a:ext>
          </a:extLst>
        </xdr:cNvPr>
        <xdr:cNvSpPr/>
      </xdr:nvSpPr>
      <xdr:spPr>
        <a:xfrm>
          <a:off x="3435594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5</xdr:col>
      <xdr:colOff>194163</xdr:colOff>
      <xdr:row>0</xdr:row>
      <xdr:rowOff>0</xdr:rowOff>
    </xdr:from>
    <xdr:to>
      <xdr:col>6</xdr:col>
      <xdr:colOff>128220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6A24E57-70C6-4C78-98ED-26DB9A953778}"/>
            </a:ext>
          </a:extLst>
        </xdr:cNvPr>
        <xdr:cNvSpPr/>
      </xdr:nvSpPr>
      <xdr:spPr>
        <a:xfrm>
          <a:off x="5280513" y="0"/>
          <a:ext cx="1962882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6</xdr:col>
      <xdr:colOff>150201</xdr:colOff>
      <xdr:row>0</xdr:row>
      <xdr:rowOff>0</xdr:rowOff>
    </xdr:from>
    <xdr:to>
      <xdr:col>9</xdr:col>
      <xdr:colOff>197935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A82EF86-B73B-47C8-9B75-465D28D1CCB6}"/>
            </a:ext>
          </a:extLst>
        </xdr:cNvPr>
        <xdr:cNvSpPr/>
      </xdr:nvSpPr>
      <xdr:spPr>
        <a:xfrm>
          <a:off x="7265376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9</xdr:col>
      <xdr:colOff>222005</xdr:colOff>
      <xdr:row>0</xdr:row>
      <xdr:rowOff>0</xdr:rowOff>
    </xdr:from>
    <xdr:to>
      <xdr:col>12</xdr:col>
      <xdr:colOff>394921</xdr:colOff>
      <xdr:row>1</xdr:row>
      <xdr:rowOff>4495</xdr:rowOff>
    </xdr:to>
    <xdr:sp macro="" textlink="">
      <xdr:nvSpPr>
        <xdr:cNvPr id="33" name="Rectángulo 3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FB36D0-16A5-473D-BC65-81665BAF896A}"/>
            </a:ext>
          </a:extLst>
        </xdr:cNvPr>
        <xdr:cNvSpPr/>
      </xdr:nvSpPr>
      <xdr:spPr>
        <a:xfrm>
          <a:off x="9108830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12</xdr:col>
      <xdr:colOff>428624</xdr:colOff>
      <xdr:row>0</xdr:row>
      <xdr:rowOff>0</xdr:rowOff>
    </xdr:from>
    <xdr:to>
      <xdr:col>15</xdr:col>
      <xdr:colOff>364331</xdr:colOff>
      <xdr:row>1</xdr:row>
      <xdr:rowOff>4495</xdr:rowOff>
    </xdr:to>
    <xdr:sp macro="" textlink="">
      <xdr:nvSpPr>
        <xdr:cNvPr id="34" name="Rectángulo 3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A743ADE-C7BE-48D9-8A24-589538AD8D9A}"/>
            </a:ext>
          </a:extLst>
        </xdr:cNvPr>
        <xdr:cNvSpPr/>
      </xdr:nvSpPr>
      <xdr:spPr>
        <a:xfrm>
          <a:off x="11087099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15</xdr:col>
      <xdr:colOff>401239</xdr:colOff>
      <xdr:row>0</xdr:row>
      <xdr:rowOff>0</xdr:rowOff>
    </xdr:from>
    <xdr:to>
      <xdr:col>18</xdr:col>
      <xdr:colOff>575070</xdr:colOff>
      <xdr:row>1</xdr:row>
      <xdr:rowOff>4495</xdr:rowOff>
    </xdr:to>
    <xdr:sp macro="" textlink="">
      <xdr:nvSpPr>
        <xdr:cNvPr id="35" name="Rectángulo 3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15DC1E9-BB0A-483B-897F-2E98AAB4FC52}"/>
            </a:ext>
          </a:extLst>
        </xdr:cNvPr>
        <xdr:cNvSpPr/>
      </xdr:nvSpPr>
      <xdr:spPr>
        <a:xfrm>
          <a:off x="12831364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4</xdr:col>
      <xdr:colOff>397119</xdr:colOff>
      <xdr:row>0</xdr:row>
      <xdr:rowOff>0</xdr:rowOff>
    </xdr:from>
    <xdr:to>
      <xdr:col>4</xdr:col>
      <xdr:colOff>887290</xdr:colOff>
      <xdr:row>0</xdr:row>
      <xdr:rowOff>491966</xdr:rowOff>
    </xdr:to>
    <xdr:pic>
      <xdr:nvPicPr>
        <xdr:cNvPr id="36" name="Imagen 35" descr="Diagnóstic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9B969AE-5359-441A-9C6C-53455A7D3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4644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215412</xdr:colOff>
      <xdr:row>0</xdr:row>
      <xdr:rowOff>0</xdr:rowOff>
    </xdr:from>
    <xdr:to>
      <xdr:col>5</xdr:col>
      <xdr:colOff>706316</xdr:colOff>
      <xdr:row>0</xdr:row>
      <xdr:rowOff>491346</xdr:rowOff>
    </xdr:to>
    <xdr:pic>
      <xdr:nvPicPr>
        <xdr:cNvPr id="37" name="Imagen 36" descr="Análisis - Iconos gratis de seo y web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418BB59-CB55-468D-A394-ACEFAE75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1762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135547</xdr:colOff>
      <xdr:row>0</xdr:row>
      <xdr:rowOff>36635</xdr:rowOff>
    </xdr:from>
    <xdr:to>
      <xdr:col>7</xdr:col>
      <xdr:colOff>79862</xdr:colOff>
      <xdr:row>0</xdr:row>
      <xdr:rowOff>477802</xdr:rowOff>
    </xdr:to>
    <xdr:pic>
      <xdr:nvPicPr>
        <xdr:cNvPr id="38" name="Imagen 37" descr="Analysis, data, economy, swot, diagram, business icon - Download on  Iconfinder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EAACA41-94C1-4BD3-8FFC-57C4935FC6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50722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9</xdr:col>
      <xdr:colOff>239591</xdr:colOff>
      <xdr:row>0</xdr:row>
      <xdr:rowOff>0</xdr:rowOff>
    </xdr:from>
    <xdr:to>
      <xdr:col>10</xdr:col>
      <xdr:colOff>205886</xdr:colOff>
      <xdr:row>1</xdr:row>
      <xdr:rowOff>306</xdr:rowOff>
    </xdr:to>
    <xdr:pic>
      <xdr:nvPicPr>
        <xdr:cNvPr id="39" name="Imagen 38" descr="Crea tu plan de ventas gratuito – HubSpot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3452DBA-C183-4356-A54C-C4E2D819CF9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26416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12</xdr:col>
      <xdr:colOff>439340</xdr:colOff>
      <xdr:row>0</xdr:row>
      <xdr:rowOff>0</xdr:rowOff>
    </xdr:from>
    <xdr:to>
      <xdr:col>13</xdr:col>
      <xdr:colOff>360759</xdr:colOff>
      <xdr:row>1</xdr:row>
      <xdr:rowOff>18860</xdr:rowOff>
    </xdr:to>
    <xdr:pic>
      <xdr:nvPicPr>
        <xdr:cNvPr id="40" name="Imagen 39" descr="✓ Informe de lectura para tu libro | Analizamos tu obra a fondo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D9F3AB9-0392-488B-B594-4654BBAB4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7815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15</xdr:col>
      <xdr:colOff>400050</xdr:colOff>
      <xdr:row>0</xdr:row>
      <xdr:rowOff>11907</xdr:rowOff>
    </xdr:from>
    <xdr:to>
      <xdr:col>16</xdr:col>
      <xdr:colOff>565547</xdr:colOff>
      <xdr:row>0</xdr:row>
      <xdr:rowOff>472451</xdr:rowOff>
    </xdr:to>
    <xdr:pic>
      <xdr:nvPicPr>
        <xdr:cNvPr id="41" name="Imagen 40" descr="Flexible reporting with fully customizable Dashboard Report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84CE84F-96AE-4960-B4E1-440D813375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30175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3</xdr:col>
      <xdr:colOff>0</xdr:colOff>
      <xdr:row>1</xdr:row>
      <xdr:rowOff>14654</xdr:rowOff>
    </xdr:from>
    <xdr:to>
      <xdr:col>4</xdr:col>
      <xdr:colOff>1055077</xdr:colOff>
      <xdr:row>1</xdr:row>
      <xdr:rowOff>319179</xdr:rowOff>
    </xdr:to>
    <xdr:sp macro="" textlink="">
      <xdr:nvSpPr>
        <xdr:cNvPr id="18" name="Rectángulo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656370-3D05-4102-832A-B69DD2D2D3AB}"/>
            </a:ext>
          </a:extLst>
        </xdr:cNvPr>
        <xdr:cNvSpPr/>
      </xdr:nvSpPr>
      <xdr:spPr>
        <a:xfrm>
          <a:off x="1941635" y="512885"/>
          <a:ext cx="216876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3.1 ANALISIS</a:t>
          </a:r>
          <a:r>
            <a:rPr lang="es-419" sz="1100" b="1" baseline="0">
              <a:solidFill>
                <a:schemeClr val="tx1"/>
              </a:solidFill>
            </a:rPr>
            <a:t> POR ÁREAS</a:t>
          </a:r>
          <a:endParaRPr lang="es-419" sz="11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1419225</xdr:colOff>
      <xdr:row>0</xdr:row>
      <xdr:rowOff>0</xdr:rowOff>
    </xdr:from>
    <xdr:to>
      <xdr:col>2</xdr:col>
      <xdr:colOff>3238609</xdr:colOff>
      <xdr:row>1</xdr:row>
      <xdr:rowOff>4495</xdr:rowOff>
    </xdr:to>
    <xdr:sp macro="" textlink="">
      <xdr:nvSpPr>
        <xdr:cNvPr id="25" name="Rectángulo 2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AC26E-5180-4305-8B5D-2F3C870BC092}"/>
            </a:ext>
          </a:extLst>
        </xdr:cNvPr>
        <xdr:cNvSpPr/>
      </xdr:nvSpPr>
      <xdr:spPr>
        <a:xfrm>
          <a:off x="1590675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1. CONFIGURACIÓN</a:t>
          </a:r>
        </a:p>
      </xdr:txBody>
    </xdr:sp>
    <xdr:clientData/>
  </xdr:twoCellAnchor>
  <xdr:twoCellAnchor editAs="absolute">
    <xdr:from>
      <xdr:col>2</xdr:col>
      <xdr:colOff>1419420</xdr:colOff>
      <xdr:row>0</xdr:row>
      <xdr:rowOff>0</xdr:rowOff>
    </xdr:from>
    <xdr:to>
      <xdr:col>2</xdr:col>
      <xdr:colOff>1815382</xdr:colOff>
      <xdr:row>1</xdr:row>
      <xdr:rowOff>389</xdr:rowOff>
    </xdr:to>
    <xdr:pic>
      <xdr:nvPicPr>
        <xdr:cNvPr id="26" name="Imagen 25" descr="Vector Transparente PNG Y SVG De Icono De Trazo De Color De Configuración  De SE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C2A0C-FECB-4C0E-AB23-6ECB20E398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09" t="3758" r="14287" b="3383"/>
        <a:stretch/>
      </xdr:blipFill>
      <xdr:spPr bwMode="auto">
        <a:xfrm>
          <a:off x="1590870" y="0"/>
          <a:ext cx="395962" cy="4956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3254619</xdr:colOff>
      <xdr:row>0</xdr:row>
      <xdr:rowOff>0</xdr:rowOff>
    </xdr:from>
    <xdr:to>
      <xdr:col>2</xdr:col>
      <xdr:colOff>5074003</xdr:colOff>
      <xdr:row>1</xdr:row>
      <xdr:rowOff>4495</xdr:rowOff>
    </xdr:to>
    <xdr:sp macro="" textlink="">
      <xdr:nvSpPr>
        <xdr:cNvPr id="27" name="Rectángul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AE04A1-E420-4F06-B6D5-2762693DEC1B}"/>
            </a:ext>
          </a:extLst>
        </xdr:cNvPr>
        <xdr:cNvSpPr/>
      </xdr:nvSpPr>
      <xdr:spPr>
        <a:xfrm>
          <a:off x="3426069" y="0"/>
          <a:ext cx="1819384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2. DIAGNOSTICO</a:t>
          </a:r>
        </a:p>
      </xdr:txBody>
    </xdr:sp>
    <xdr:clientData/>
  </xdr:twoCellAnchor>
  <xdr:twoCellAnchor editAs="absolute">
    <xdr:from>
      <xdr:col>2</xdr:col>
      <xdr:colOff>5099538</xdr:colOff>
      <xdr:row>0</xdr:row>
      <xdr:rowOff>0</xdr:rowOff>
    </xdr:from>
    <xdr:to>
      <xdr:col>4</xdr:col>
      <xdr:colOff>328245</xdr:colOff>
      <xdr:row>1</xdr:row>
      <xdr:rowOff>4495</xdr:rowOff>
    </xdr:to>
    <xdr:sp macro="" textlink="">
      <xdr:nvSpPr>
        <xdr:cNvPr id="28" name="Rectángulo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D40E4E-9760-4350-952B-1DFB88EEB081}"/>
            </a:ext>
          </a:extLst>
        </xdr:cNvPr>
        <xdr:cNvSpPr/>
      </xdr:nvSpPr>
      <xdr:spPr>
        <a:xfrm>
          <a:off x="5270988" y="0"/>
          <a:ext cx="1962882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3. ANÁLISIS DE ÁREAS</a:t>
          </a:r>
        </a:p>
      </xdr:txBody>
    </xdr:sp>
    <xdr:clientData/>
  </xdr:twoCellAnchor>
  <xdr:twoCellAnchor editAs="absolute">
    <xdr:from>
      <xdr:col>4</xdr:col>
      <xdr:colOff>350226</xdr:colOff>
      <xdr:row>0</xdr:row>
      <xdr:rowOff>0</xdr:rowOff>
    </xdr:from>
    <xdr:to>
      <xdr:col>5</xdr:col>
      <xdr:colOff>121735</xdr:colOff>
      <xdr:row>1</xdr:row>
      <xdr:rowOff>4495</xdr:rowOff>
    </xdr:to>
    <xdr:sp macro="" textlink="">
      <xdr:nvSpPr>
        <xdr:cNvPr id="29" name="Rectángulo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9A0BC9-AD67-4F17-9939-54000CBB04EB}"/>
            </a:ext>
          </a:extLst>
        </xdr:cNvPr>
        <xdr:cNvSpPr/>
      </xdr:nvSpPr>
      <xdr:spPr>
        <a:xfrm>
          <a:off x="7255851" y="0"/>
          <a:ext cx="1819384" cy="499795"/>
        </a:xfrm>
        <a:prstGeom prst="rect">
          <a:avLst/>
        </a:prstGeom>
        <a:solidFill>
          <a:srgbClr val="20386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4. OPORTUNIDADES</a:t>
          </a:r>
        </a:p>
      </xdr:txBody>
    </xdr:sp>
    <xdr:clientData/>
  </xdr:twoCellAnchor>
  <xdr:twoCellAnchor editAs="absolute">
    <xdr:from>
      <xdr:col>5</xdr:col>
      <xdr:colOff>145805</xdr:colOff>
      <xdr:row>0</xdr:row>
      <xdr:rowOff>0</xdr:rowOff>
    </xdr:from>
    <xdr:to>
      <xdr:col>6</xdr:col>
      <xdr:colOff>42496</xdr:colOff>
      <xdr:row>1</xdr:row>
      <xdr:rowOff>4495</xdr:rowOff>
    </xdr:to>
    <xdr:sp macro="" textlink="">
      <xdr:nvSpPr>
        <xdr:cNvPr id="30" name="Rectángulo 2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2DD8F89-F622-4173-8CFC-28D2EE8DCE4C}"/>
            </a:ext>
          </a:extLst>
        </xdr:cNvPr>
        <xdr:cNvSpPr/>
      </xdr:nvSpPr>
      <xdr:spPr>
        <a:xfrm>
          <a:off x="9099305" y="0"/>
          <a:ext cx="1944566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5. PLANES</a:t>
          </a:r>
          <a:r>
            <a:rPr lang="es-419" sz="1100" b="1" i="0" baseline="0"/>
            <a:t> DE ACCIÓN</a:t>
          </a:r>
          <a:endParaRPr lang="es-419" sz="1100" b="1" i="0"/>
        </a:p>
      </xdr:txBody>
    </xdr:sp>
    <xdr:clientData/>
  </xdr:twoCellAnchor>
  <xdr:twoCellAnchor editAs="absolute">
    <xdr:from>
      <xdr:col>6</xdr:col>
      <xdr:colOff>76199</xdr:colOff>
      <xdr:row>0</xdr:row>
      <xdr:rowOff>0</xdr:rowOff>
    </xdr:from>
    <xdr:to>
      <xdr:col>6</xdr:col>
      <xdr:colOff>1783556</xdr:colOff>
      <xdr:row>1</xdr:row>
      <xdr:rowOff>4495</xdr:rowOff>
    </xdr:to>
    <xdr:sp macro="" textlink="">
      <xdr:nvSpPr>
        <xdr:cNvPr id="31" name="Rectángulo 3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61A894B-1EF7-4C70-8797-81AA0184F567}"/>
            </a:ext>
          </a:extLst>
        </xdr:cNvPr>
        <xdr:cNvSpPr/>
      </xdr:nvSpPr>
      <xdr:spPr>
        <a:xfrm>
          <a:off x="11077574" y="0"/>
          <a:ext cx="1707357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6. INFORMES</a:t>
          </a:r>
        </a:p>
      </xdr:txBody>
    </xdr:sp>
    <xdr:clientData/>
  </xdr:twoCellAnchor>
  <xdr:twoCellAnchor editAs="absolute">
    <xdr:from>
      <xdr:col>6</xdr:col>
      <xdr:colOff>1820464</xdr:colOff>
      <xdr:row>0</xdr:row>
      <xdr:rowOff>0</xdr:rowOff>
    </xdr:from>
    <xdr:to>
      <xdr:col>8</xdr:col>
      <xdr:colOff>317895</xdr:colOff>
      <xdr:row>1</xdr:row>
      <xdr:rowOff>4495</xdr:rowOff>
    </xdr:to>
    <xdr:sp macro="" textlink="">
      <xdr:nvSpPr>
        <xdr:cNvPr id="32" name="Rectángulo 3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F8850E7-2D76-4BD0-8B1E-481DF4A4FF25}"/>
            </a:ext>
          </a:extLst>
        </xdr:cNvPr>
        <xdr:cNvSpPr/>
      </xdr:nvSpPr>
      <xdr:spPr>
        <a:xfrm>
          <a:off x="12821839" y="0"/>
          <a:ext cx="1945481" cy="499795"/>
        </a:xfrm>
        <a:prstGeom prst="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lvl="0" algn="r"/>
          <a:r>
            <a:rPr lang="es-419" sz="1100" b="1" i="0"/>
            <a:t>7. DASHBOARDS</a:t>
          </a:r>
        </a:p>
      </xdr:txBody>
    </xdr:sp>
    <xdr:clientData/>
  </xdr:twoCellAnchor>
  <xdr:twoCellAnchor editAs="absolute">
    <xdr:from>
      <xdr:col>2</xdr:col>
      <xdr:colOff>3273669</xdr:colOff>
      <xdr:row>0</xdr:row>
      <xdr:rowOff>0</xdr:rowOff>
    </xdr:from>
    <xdr:to>
      <xdr:col>2</xdr:col>
      <xdr:colOff>3763840</xdr:colOff>
      <xdr:row>0</xdr:row>
      <xdr:rowOff>491966</xdr:rowOff>
    </xdr:to>
    <xdr:pic>
      <xdr:nvPicPr>
        <xdr:cNvPr id="33" name="Imagen 32" descr="Diagnóstic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ED42B-77AE-4F47-AB91-04AD07D1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5119" y="0"/>
          <a:ext cx="490171" cy="491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5120787</xdr:colOff>
      <xdr:row>0</xdr:row>
      <xdr:rowOff>0</xdr:rowOff>
    </xdr:from>
    <xdr:to>
      <xdr:col>3</xdr:col>
      <xdr:colOff>230066</xdr:colOff>
      <xdr:row>0</xdr:row>
      <xdr:rowOff>491346</xdr:rowOff>
    </xdr:to>
    <xdr:pic>
      <xdr:nvPicPr>
        <xdr:cNvPr id="34" name="Imagen 33" descr="Análisis - Iconos gratis de seo y web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82BF4C4-EF23-41FF-B3D0-F0C5604B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2237" y="0"/>
          <a:ext cx="490904" cy="491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4</xdr:col>
      <xdr:colOff>335572</xdr:colOff>
      <xdr:row>0</xdr:row>
      <xdr:rowOff>36635</xdr:rowOff>
    </xdr:from>
    <xdr:to>
      <xdr:col>4</xdr:col>
      <xdr:colOff>870437</xdr:colOff>
      <xdr:row>0</xdr:row>
      <xdr:rowOff>477802</xdr:rowOff>
    </xdr:to>
    <xdr:pic>
      <xdr:nvPicPr>
        <xdr:cNvPr id="35" name="Imagen 34" descr="Analysis, data, economy, swot, diagram, business icon - Download on  Iconfinder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4CF8D68-3BA6-4E67-B53B-0EF07ADA42B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56" b="8436"/>
        <a:stretch/>
      </xdr:blipFill>
      <xdr:spPr bwMode="auto">
        <a:xfrm>
          <a:off x="7241197" y="36635"/>
          <a:ext cx="534865" cy="441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163391</xdr:colOff>
      <xdr:row>0</xdr:row>
      <xdr:rowOff>0</xdr:rowOff>
    </xdr:from>
    <xdr:to>
      <xdr:col>5</xdr:col>
      <xdr:colOff>720236</xdr:colOff>
      <xdr:row>1</xdr:row>
      <xdr:rowOff>306</xdr:rowOff>
    </xdr:to>
    <xdr:pic>
      <xdr:nvPicPr>
        <xdr:cNvPr id="36" name="Imagen 35" descr="Crea tu plan de ventas gratuito – HubSpot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071A41-81AB-4602-87E9-C83756CFFAB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699" b="5564"/>
        <a:stretch/>
      </xdr:blipFill>
      <xdr:spPr bwMode="auto">
        <a:xfrm>
          <a:off x="9116891" y="0"/>
          <a:ext cx="556845" cy="495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86915</xdr:colOff>
      <xdr:row>0</xdr:row>
      <xdr:rowOff>0</xdr:rowOff>
    </xdr:from>
    <xdr:to>
      <xdr:col>6</xdr:col>
      <xdr:colOff>598884</xdr:colOff>
      <xdr:row>1</xdr:row>
      <xdr:rowOff>18860</xdr:rowOff>
    </xdr:to>
    <xdr:pic>
      <xdr:nvPicPr>
        <xdr:cNvPr id="37" name="Imagen 36" descr="✓ Informe de lectura para tu libro | Analizamos tu obra a fondo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CAEC2F1-790D-4068-9CB2-FEB49FF9F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8290" y="0"/>
          <a:ext cx="511969" cy="5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6</xdr:col>
      <xdr:colOff>1819275</xdr:colOff>
      <xdr:row>0</xdr:row>
      <xdr:rowOff>11907</xdr:rowOff>
    </xdr:from>
    <xdr:to>
      <xdr:col>7</xdr:col>
      <xdr:colOff>527447</xdr:colOff>
      <xdr:row>0</xdr:row>
      <xdr:rowOff>472451</xdr:rowOff>
    </xdr:to>
    <xdr:pic>
      <xdr:nvPicPr>
        <xdr:cNvPr id="38" name="Imagen 37" descr="Flexible reporting with fully customizable Dashboard Report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AC8CA23-A0C8-4B92-96EF-35C8CE43145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88" r="3649" b="3097"/>
        <a:stretch/>
      </xdr:blipFill>
      <xdr:spPr bwMode="auto">
        <a:xfrm>
          <a:off x="12820650" y="11907"/>
          <a:ext cx="756047" cy="460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2</xdr:col>
      <xdr:colOff>2029559</xdr:colOff>
      <xdr:row>1</xdr:row>
      <xdr:rowOff>14654</xdr:rowOff>
    </xdr:from>
    <xdr:to>
      <xdr:col>2</xdr:col>
      <xdr:colOff>4337538</xdr:colOff>
      <xdr:row>1</xdr:row>
      <xdr:rowOff>319179</xdr:rowOff>
    </xdr:to>
    <xdr:sp macro="" textlink="">
      <xdr:nvSpPr>
        <xdr:cNvPr id="16" name="Rectángulo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81E0554-5686-4BDE-A447-3F1660F96B8E}"/>
            </a:ext>
          </a:extLst>
        </xdr:cNvPr>
        <xdr:cNvSpPr/>
      </xdr:nvSpPr>
      <xdr:spPr>
        <a:xfrm>
          <a:off x="2205405" y="512885"/>
          <a:ext cx="2307979" cy="3045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419" sz="1100" b="1">
              <a:solidFill>
                <a:schemeClr val="tx1"/>
              </a:solidFill>
            </a:rPr>
            <a:t>4.1 OPORTUNIDADES DETECTADAS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611DD-15FC-4C39-A68F-2AC302AE19EB}">
  <sheetPr codeName="Sheet00"/>
  <dimension ref="B1:R28"/>
  <sheetViews>
    <sheetView showGridLines="0" showRowColHeaders="0" zoomScaleNormal="100" workbookViewId="0"/>
  </sheetViews>
  <sheetFormatPr baseColWidth="10" defaultRowHeight="15" x14ac:dyDescent="0.25"/>
  <cols>
    <col min="1" max="1" width="2.7109375" style="7" customWidth="1"/>
    <col min="2" max="2" width="54.85546875" style="7" customWidth="1"/>
    <col min="3" max="3" width="70.7109375" style="7" customWidth="1"/>
    <col min="4" max="5" width="10.7109375" style="7" customWidth="1"/>
    <col min="6" max="6" width="11.42578125" style="7" hidden="1" customWidth="1"/>
    <col min="7" max="7" width="8" style="7" customWidth="1"/>
    <col min="8" max="10" width="19" style="7" customWidth="1"/>
    <col min="11" max="11" width="40.7109375" style="7" customWidth="1"/>
    <col min="12" max="12" width="22.7109375" style="21" customWidth="1"/>
    <col min="13" max="13" width="11.42578125" style="7"/>
    <col min="14" max="14" width="25.7109375" style="7" customWidth="1"/>
    <col min="15" max="16" width="11.42578125" style="21"/>
    <col min="17" max="17" width="25.7109375" style="7" customWidth="1"/>
    <col min="18" max="18" width="11.42578125" style="21"/>
    <col min="19" max="16384" width="11.42578125" style="7"/>
  </cols>
  <sheetData>
    <row r="1" spans="2:18" s="4" customFormat="1" ht="39" customHeight="1" x14ac:dyDescent="0.25">
      <c r="L1" s="18"/>
      <c r="O1" s="18"/>
      <c r="P1" s="18"/>
      <c r="R1" s="18"/>
    </row>
    <row r="2" spans="2:18" s="5" customFormat="1" ht="26.1" customHeight="1" x14ac:dyDescent="0.25">
      <c r="L2" s="19"/>
      <c r="O2" s="19"/>
      <c r="P2" s="19"/>
      <c r="R2" s="19"/>
    </row>
    <row r="3" spans="2:18" s="6" customFormat="1" x14ac:dyDescent="0.25">
      <c r="L3" s="20"/>
      <c r="O3" s="20"/>
      <c r="P3" s="20"/>
      <c r="R3" s="20"/>
    </row>
    <row r="4" spans="2:18" s="6" customFormat="1" x14ac:dyDescent="0.25">
      <c r="L4" s="20"/>
      <c r="O4" s="20"/>
      <c r="P4" s="20"/>
      <c r="R4" s="20"/>
    </row>
    <row r="5" spans="2:18" s="6" customFormat="1" ht="28.5" x14ac:dyDescent="0.45">
      <c r="B5" s="63" t="s">
        <v>18</v>
      </c>
      <c r="L5" s="20"/>
      <c r="O5" s="20"/>
      <c r="P5" s="20"/>
      <c r="R5" s="20"/>
    </row>
    <row r="6" spans="2:18" s="6" customFormat="1" ht="15.75" thickBot="1" x14ac:dyDescent="0.3">
      <c r="L6" s="20"/>
      <c r="O6" s="20"/>
      <c r="P6" s="20"/>
      <c r="R6" s="20"/>
    </row>
    <row r="7" spans="2:18" s="60" customFormat="1" ht="20.100000000000001" customHeight="1" thickBot="1" x14ac:dyDescent="0.3">
      <c r="B7" s="64" t="s">
        <v>203</v>
      </c>
      <c r="C7" s="61" t="s">
        <v>205</v>
      </c>
      <c r="K7" s="181" t="s">
        <v>232</v>
      </c>
      <c r="L7" s="182"/>
      <c r="O7" s="38"/>
      <c r="P7" s="38"/>
      <c r="R7" s="38"/>
    </row>
    <row r="8" spans="2:18" s="60" customFormat="1" ht="15.75" thickBot="1" x14ac:dyDescent="0.3">
      <c r="C8" s="33"/>
      <c r="L8" s="38"/>
      <c r="O8" s="38"/>
      <c r="P8" s="38"/>
      <c r="R8" s="38"/>
    </row>
    <row r="9" spans="2:18" s="60" customFormat="1" ht="20.100000000000001" customHeight="1" thickBot="1" x14ac:dyDescent="0.3">
      <c r="B9" s="64" t="s">
        <v>204</v>
      </c>
      <c r="C9" s="61" t="s">
        <v>206</v>
      </c>
      <c r="K9" s="65" t="s">
        <v>230</v>
      </c>
      <c r="L9" s="95" t="s">
        <v>231</v>
      </c>
      <c r="P9" s="38"/>
    </row>
    <row r="10" spans="2:18" s="6" customFormat="1" x14ac:dyDescent="0.25">
      <c r="K10" s="179" t="s">
        <v>160</v>
      </c>
      <c r="L10" s="180">
        <v>5</v>
      </c>
      <c r="M10" s="60"/>
      <c r="P10" s="31"/>
    </row>
    <row r="11" spans="2:18" x14ac:dyDescent="0.25">
      <c r="K11" s="179" t="s">
        <v>157</v>
      </c>
      <c r="L11" s="180">
        <v>4</v>
      </c>
      <c r="M11" s="6"/>
      <c r="P11" s="31"/>
    </row>
    <row r="12" spans="2:18" s="8" customFormat="1" ht="20.100000000000001" customHeight="1" x14ac:dyDescent="0.25">
      <c r="B12" s="65" t="s">
        <v>20</v>
      </c>
      <c r="C12" s="7"/>
      <c r="D12" s="7"/>
      <c r="K12" s="179" t="s">
        <v>5</v>
      </c>
      <c r="L12" s="180">
        <v>3</v>
      </c>
      <c r="M12" s="7"/>
      <c r="P12" s="31"/>
    </row>
    <row r="13" spans="2:18" s="10" customFormat="1" ht="24.95" customHeight="1" x14ac:dyDescent="0.25">
      <c r="B13" s="9" t="s">
        <v>21</v>
      </c>
      <c r="D13" s="7"/>
      <c r="E13" s="7"/>
      <c r="F13" s="66" t="str">
        <f>"2.1 "&amp;UPPER(B13)</f>
        <v>2.1 ESTRATEGIA</v>
      </c>
      <c r="K13" s="179" t="s">
        <v>158</v>
      </c>
      <c r="L13" s="180">
        <v>2</v>
      </c>
      <c r="M13" s="7"/>
      <c r="P13" s="31"/>
    </row>
    <row r="14" spans="2:18" s="10" customFormat="1" ht="24.95" customHeight="1" x14ac:dyDescent="0.25">
      <c r="B14" s="9" t="s">
        <v>19</v>
      </c>
      <c r="F14" s="66" t="str">
        <f>"2.2 "&amp;UPPER(B14)</f>
        <v>2.2 FINANZAS</v>
      </c>
      <c r="K14" s="179" t="s">
        <v>159</v>
      </c>
      <c r="L14" s="180">
        <v>1</v>
      </c>
      <c r="P14" s="31"/>
    </row>
    <row r="15" spans="2:18" s="10" customFormat="1" ht="24.95" customHeight="1" x14ac:dyDescent="0.25">
      <c r="B15" s="9" t="s">
        <v>1</v>
      </c>
      <c r="F15" s="66" t="str">
        <f>"2.3 "&amp;UPPER(B15)</f>
        <v>2.3 MARKETING</v>
      </c>
      <c r="L15" s="31"/>
      <c r="O15" s="31"/>
      <c r="P15" s="31"/>
      <c r="R15" s="31"/>
    </row>
    <row r="16" spans="2:18" s="10" customFormat="1" ht="24.95" customHeight="1" x14ac:dyDescent="0.25">
      <c r="B16" s="9" t="s">
        <v>2</v>
      </c>
      <c r="F16" s="66" t="str">
        <f>"2.4 "&amp;UPPER(B16)</f>
        <v>2.4 RECURSOS HUMANOS</v>
      </c>
      <c r="K16" s="65" t="s">
        <v>230</v>
      </c>
      <c r="L16" s="95" t="s">
        <v>231</v>
      </c>
      <c r="O16" s="31"/>
      <c r="P16" s="31"/>
      <c r="R16" s="31"/>
    </row>
    <row r="17" spans="2:18" s="10" customFormat="1" ht="24.95" customHeight="1" x14ac:dyDescent="0.25">
      <c r="B17" s="9" t="s">
        <v>22</v>
      </c>
      <c r="F17" s="66" t="str">
        <f>"2.5 "&amp;UPPER(B17)</f>
        <v>2.5 OPERACIONES</v>
      </c>
      <c r="K17" s="179" t="s">
        <v>164</v>
      </c>
      <c r="L17" s="180">
        <v>5</v>
      </c>
      <c r="O17" s="31"/>
      <c r="P17" s="31"/>
      <c r="R17" s="31"/>
    </row>
    <row r="18" spans="2:18" s="10" customFormat="1" ht="24.95" customHeight="1" x14ac:dyDescent="0.25">
      <c r="B18" s="9" t="s">
        <v>23</v>
      </c>
      <c r="F18" s="66" t="str">
        <f>"2.6 "&amp;UPPER(B18)</f>
        <v>2.6 TECNOLOGÍA</v>
      </c>
      <c r="K18" s="179" t="s">
        <v>161</v>
      </c>
      <c r="L18" s="180">
        <v>4</v>
      </c>
      <c r="O18" s="31"/>
      <c r="P18" s="31"/>
      <c r="R18" s="31"/>
    </row>
    <row r="19" spans="2:18" ht="24.95" customHeight="1" x14ac:dyDescent="0.25">
      <c r="K19" s="179" t="s">
        <v>6</v>
      </c>
      <c r="L19" s="180">
        <v>3</v>
      </c>
    </row>
    <row r="20" spans="2:18" ht="24.95" customHeight="1" x14ac:dyDescent="0.25">
      <c r="K20" s="179" t="s">
        <v>162</v>
      </c>
      <c r="L20" s="180">
        <v>2</v>
      </c>
    </row>
    <row r="21" spans="2:18" ht="24.95" customHeight="1" x14ac:dyDescent="0.25">
      <c r="K21" s="179" t="s">
        <v>163</v>
      </c>
      <c r="L21" s="180">
        <v>1</v>
      </c>
    </row>
    <row r="22" spans="2:18" ht="24.95" customHeight="1" x14ac:dyDescent="0.25"/>
    <row r="23" spans="2:18" ht="24.95" customHeight="1" x14ac:dyDescent="0.25">
      <c r="K23" s="65" t="s">
        <v>230</v>
      </c>
      <c r="L23" s="95" t="s">
        <v>231</v>
      </c>
    </row>
    <row r="24" spans="2:18" ht="24.95" customHeight="1" x14ac:dyDescent="0.25">
      <c r="K24" s="179" t="s">
        <v>167</v>
      </c>
      <c r="L24" s="180">
        <v>5</v>
      </c>
    </row>
    <row r="25" spans="2:18" ht="24.95" customHeight="1" x14ac:dyDescent="0.25">
      <c r="K25" s="179" t="s">
        <v>166</v>
      </c>
      <c r="L25" s="180">
        <v>4</v>
      </c>
    </row>
    <row r="26" spans="2:18" ht="24.95" customHeight="1" x14ac:dyDescent="0.25">
      <c r="K26" s="179" t="s">
        <v>168</v>
      </c>
      <c r="L26" s="180">
        <v>3</v>
      </c>
    </row>
    <row r="27" spans="2:18" ht="24.95" customHeight="1" x14ac:dyDescent="0.25">
      <c r="K27" s="179" t="s">
        <v>169</v>
      </c>
      <c r="L27" s="180">
        <v>2</v>
      </c>
    </row>
    <row r="28" spans="2:18" ht="24.95" customHeight="1" x14ac:dyDescent="0.25">
      <c r="K28" s="179" t="s">
        <v>165</v>
      </c>
      <c r="L28" s="180">
        <v>1</v>
      </c>
    </row>
  </sheetData>
  <sheetProtection formatCells="0" formatColumns="0" formatRows="0" insertColumns="0" selectLockedCells="1" autoFilter="0" pivotTables="0"/>
  <dataValidations xWindow="238" yWindow="609" count="2">
    <dataValidation allowBlank="1" showInputMessage="1" showErrorMessage="1" promptTitle="Registro de áreas de la empresa" prompt="En esta sección registra la área a la cual se le realizará el diagnostico. Ejemplo: Finanzas, Contabilidad, RH, etc._x000a__x000a_Nota: Solo esta habilitado para registrar hasta 6 áreas de la empresa." sqref="B13:B18" xr:uid="{8FEAF16B-3955-41A1-A4AB-F553398318C5}"/>
    <dataValidation type="list" allowBlank="1" showInputMessage="1" showErrorMessage="1" sqref="C12" xr:uid="{2A6A9834-F7A0-4383-8448-2ED5ADE277C3}">
      <formula1>#REF!</formula1>
    </dataValidation>
  </dataValidation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F3AD-48C8-4B62-8964-93BD569A809A}">
  <sheetPr codeName="Sheet9">
    <pageSetUpPr fitToPage="1"/>
  </sheetPr>
  <dimension ref="C1:N4160"/>
  <sheetViews>
    <sheetView showGridLines="0" showRowColHeaders="0" zoomScaleNormal="100" workbookViewId="0">
      <pane ySplit="4" topLeftCell="A5" activePane="bottomLeft" state="frozen"/>
      <selection pane="bottomLeft"/>
    </sheetView>
  </sheetViews>
  <sheetFormatPr baseColWidth="10" defaultColWidth="8.85546875" defaultRowHeight="15" x14ac:dyDescent="0.25"/>
  <cols>
    <col min="1" max="1" width="1.28515625" style="7" customWidth="1"/>
    <col min="2" max="2" width="1.5703125" style="7" customWidth="1"/>
    <col min="3" max="3" width="60.7109375" style="34" customWidth="1"/>
    <col min="4" max="4" width="20.28515625" style="34" customWidth="1"/>
    <col min="5" max="5" width="21" style="34" customWidth="1"/>
    <col min="6" max="7" width="17" style="31" customWidth="1"/>
    <col min="8" max="10" width="15.7109375" style="31" customWidth="1"/>
    <col min="11" max="11" width="33.7109375" style="56" bestFit="1" customWidth="1"/>
    <col min="12" max="12" width="8.85546875" style="7"/>
    <col min="13" max="13" width="19.85546875" style="7" bestFit="1" customWidth="1"/>
    <col min="14" max="16384" width="8.85546875" style="7"/>
  </cols>
  <sheetData>
    <row r="1" spans="3:11" s="4" customFormat="1" ht="39" customHeight="1" x14ac:dyDescent="0.25">
      <c r="C1" s="32"/>
      <c r="D1" s="32"/>
      <c r="E1" s="32"/>
      <c r="F1" s="36"/>
      <c r="G1" s="36"/>
      <c r="H1" s="36"/>
      <c r="I1" s="36"/>
      <c r="J1" s="36"/>
      <c r="K1" s="53"/>
    </row>
    <row r="2" spans="3:11" s="5" customFormat="1" ht="26.1" customHeight="1" x14ac:dyDescent="0.25">
      <c r="C2" s="27"/>
      <c r="D2" s="35"/>
      <c r="E2" s="35"/>
      <c r="F2" s="37"/>
      <c r="G2" s="37"/>
      <c r="H2" s="37"/>
      <c r="I2" s="37"/>
      <c r="J2" s="37"/>
      <c r="K2" s="54"/>
    </row>
    <row r="3" spans="3:11" s="6" customFormat="1" ht="24.95" customHeight="1" x14ac:dyDescent="0.25">
      <c r="C3" s="33"/>
      <c r="D3" s="33"/>
      <c r="E3" s="33"/>
      <c r="F3" s="38"/>
      <c r="G3" s="38"/>
      <c r="H3" s="38"/>
      <c r="I3" s="38"/>
      <c r="J3" s="38"/>
      <c r="K3" s="55"/>
    </row>
    <row r="4" spans="3:11" ht="35.1" customHeight="1" x14ac:dyDescent="0.25">
      <c r="C4" s="67" t="s">
        <v>175</v>
      </c>
      <c r="D4" s="67" t="s">
        <v>3</v>
      </c>
      <c r="E4" s="92" t="s">
        <v>176</v>
      </c>
      <c r="F4" s="92" t="s">
        <v>177</v>
      </c>
      <c r="G4" s="106" t="s">
        <v>201</v>
      </c>
      <c r="H4" s="107" t="s">
        <v>178</v>
      </c>
      <c r="I4" s="107" t="s">
        <v>180</v>
      </c>
      <c r="J4" s="107" t="s">
        <v>181</v>
      </c>
      <c r="K4" s="67" t="s">
        <v>179</v>
      </c>
    </row>
    <row r="5" spans="3:11" ht="27.6" customHeight="1" x14ac:dyDescent="0.25">
      <c r="C5" s="1" t="s">
        <v>235</v>
      </c>
      <c r="D5" s="1" t="s">
        <v>2</v>
      </c>
      <c r="E5" s="1" t="s">
        <v>182</v>
      </c>
      <c r="F5" s="39">
        <v>1000</v>
      </c>
      <c r="G5" s="39">
        <v>900</v>
      </c>
      <c r="H5" s="30">
        <v>44571</v>
      </c>
      <c r="I5" s="30">
        <v>44581</v>
      </c>
      <c r="J5" s="30">
        <v>44612</v>
      </c>
      <c r="K5" s="105" t="str">
        <f ca="1">IFERROR(IF(C5="","",IF(H5="","Insertar la fecha de inicio",IF(I5="","Insertar la fecha de finalización prevista",IF(AND(J5&lt;&gt;"",J5&gt;I5),"Completado con retraso",IF(AND(J5&lt;&gt;"",J5&lt;=I5),"Concluido",IF(AND(I5&lt;TODAY(),J5=""),"Atrasado",IF(AND(J5="",H5&lt;=TODAY(),I5&gt;=TODAY()),"En curso",IF(H5&gt;TODAY(),"No iniciado","")))))))),"")</f>
        <v>Completado con retraso</v>
      </c>
    </row>
    <row r="6" spans="3:11" ht="27.6" customHeight="1" x14ac:dyDescent="0.25">
      <c r="C6" s="1" t="s">
        <v>236</v>
      </c>
      <c r="D6" s="1" t="s">
        <v>21</v>
      </c>
      <c r="E6" s="1" t="s">
        <v>183</v>
      </c>
      <c r="F6" s="39">
        <v>1000</v>
      </c>
      <c r="G6" s="39">
        <v>800</v>
      </c>
      <c r="H6" s="30">
        <v>44602</v>
      </c>
      <c r="I6" s="30">
        <v>44612</v>
      </c>
      <c r="J6" s="30">
        <v>44612</v>
      </c>
      <c r="K6" s="105" t="str">
        <f t="shared" ref="K6:K69" ca="1" si="0">IFERROR(IF(C6="","",IF(H6="","Insertar la fecha de inicio",IF(I6="","Insertar la fecha de finalización prevista",IF(AND(J6&lt;&gt;"",J6&gt;I6),"Completado con retraso",IF(AND(J6&lt;&gt;"",J6&lt;=I6),"Concluido",IF(AND(I6&lt;TODAY(),J6=""),"Atrasado",IF(AND(J6="",H6&lt;=TODAY(),I6&gt;=TODAY()),"En curso",IF(H6&gt;TODAY(),"No iniciado","")))))))),"")</f>
        <v>Concluido</v>
      </c>
    </row>
    <row r="7" spans="3:11" ht="27.6" customHeight="1" x14ac:dyDescent="0.25">
      <c r="C7" s="1" t="s">
        <v>237</v>
      </c>
      <c r="D7" s="1" t="s">
        <v>19</v>
      </c>
      <c r="E7" s="1" t="s">
        <v>184</v>
      </c>
      <c r="F7" s="39">
        <v>1000</v>
      </c>
      <c r="G7" s="39">
        <v>1100</v>
      </c>
      <c r="H7" s="30">
        <v>44630</v>
      </c>
      <c r="I7" s="30">
        <v>44640</v>
      </c>
      <c r="J7" s="30">
        <v>44671</v>
      </c>
      <c r="K7" s="105" t="str">
        <f t="shared" ca="1" si="0"/>
        <v>Completado con retraso</v>
      </c>
    </row>
    <row r="8" spans="3:11" ht="27.6" customHeight="1" x14ac:dyDescent="0.25">
      <c r="C8" s="1" t="s">
        <v>238</v>
      </c>
      <c r="D8" s="1" t="s">
        <v>22</v>
      </c>
      <c r="E8" s="1" t="s">
        <v>185</v>
      </c>
      <c r="F8" s="39">
        <v>1000</v>
      </c>
      <c r="G8" s="39">
        <v>1000</v>
      </c>
      <c r="H8" s="30">
        <v>44661</v>
      </c>
      <c r="I8" s="30">
        <v>44671</v>
      </c>
      <c r="J8" s="30">
        <v>44671</v>
      </c>
      <c r="K8" s="105" t="str">
        <f t="shared" ca="1" si="0"/>
        <v>Concluido</v>
      </c>
    </row>
    <row r="9" spans="3:11" ht="27.6" customHeight="1" x14ac:dyDescent="0.25">
      <c r="C9" s="1" t="s">
        <v>239</v>
      </c>
      <c r="D9" s="1" t="s">
        <v>2</v>
      </c>
      <c r="E9" s="1" t="s">
        <v>186</v>
      </c>
      <c r="F9" s="39">
        <v>1000</v>
      </c>
      <c r="G9" s="39">
        <v>1200</v>
      </c>
      <c r="H9" s="30">
        <v>44691</v>
      </c>
      <c r="I9" s="30">
        <v>44701</v>
      </c>
      <c r="J9" s="30">
        <v>44671</v>
      </c>
      <c r="K9" s="105" t="str">
        <f t="shared" ca="1" si="0"/>
        <v>Concluido</v>
      </c>
    </row>
    <row r="10" spans="3:11" ht="27.6" customHeight="1" x14ac:dyDescent="0.25">
      <c r="C10" s="1" t="s">
        <v>240</v>
      </c>
      <c r="D10" s="1" t="s">
        <v>21</v>
      </c>
      <c r="E10" s="1" t="s">
        <v>187</v>
      </c>
      <c r="F10" s="39">
        <v>1000</v>
      </c>
      <c r="G10" s="39">
        <v>800</v>
      </c>
      <c r="H10" s="30">
        <v>44722</v>
      </c>
      <c r="I10" s="30">
        <v>44732</v>
      </c>
      <c r="J10" s="30"/>
      <c r="K10" s="105" t="str">
        <f t="shared" ca="1" si="0"/>
        <v>Atrasado</v>
      </c>
    </row>
    <row r="11" spans="3:11" ht="27.6" customHeight="1" x14ac:dyDescent="0.25">
      <c r="C11" s="1" t="s">
        <v>241</v>
      </c>
      <c r="D11" s="1" t="s">
        <v>1</v>
      </c>
      <c r="E11" s="1" t="s">
        <v>188</v>
      </c>
      <c r="F11" s="39">
        <v>1000</v>
      </c>
      <c r="G11" s="39">
        <v>900</v>
      </c>
      <c r="H11" s="30">
        <v>44752</v>
      </c>
      <c r="I11" s="30">
        <v>44762</v>
      </c>
      <c r="J11" s="30">
        <v>44762</v>
      </c>
      <c r="K11" s="105" t="str">
        <f t="shared" ca="1" si="0"/>
        <v>Concluido</v>
      </c>
    </row>
    <row r="12" spans="3:11" ht="27.6" customHeight="1" x14ac:dyDescent="0.25">
      <c r="C12" s="1" t="s">
        <v>242</v>
      </c>
      <c r="D12" s="1" t="s">
        <v>23</v>
      </c>
      <c r="E12" s="1" t="s">
        <v>189</v>
      </c>
      <c r="F12" s="39">
        <v>1000</v>
      </c>
      <c r="G12" s="39">
        <v>800</v>
      </c>
      <c r="H12" s="30">
        <v>44783</v>
      </c>
      <c r="I12" s="30">
        <v>44793</v>
      </c>
      <c r="J12" s="30"/>
      <c r="K12" s="105" t="str">
        <f t="shared" ca="1" si="0"/>
        <v>Atrasado</v>
      </c>
    </row>
    <row r="13" spans="3:11" ht="27.6" customHeight="1" x14ac:dyDescent="0.25">
      <c r="C13" s="1" t="s">
        <v>243</v>
      </c>
      <c r="D13" s="1" t="s">
        <v>22</v>
      </c>
      <c r="E13" s="1" t="s">
        <v>190</v>
      </c>
      <c r="F13" s="39">
        <v>1000</v>
      </c>
      <c r="G13" s="39">
        <v>500</v>
      </c>
      <c r="H13" s="30">
        <v>44814</v>
      </c>
      <c r="I13" s="30">
        <v>44824</v>
      </c>
      <c r="J13" s="30"/>
      <c r="K13" s="105" t="str">
        <f ca="1">IFERROR(IF(C13="","",IF(H13="","Insertar la fecha de inicio",IF(I13="","Insertar la fecha de finalización prevista",IF(AND(J13&lt;&gt;"",J13&gt;I13),"Completado con retraso",IF(AND(J13&lt;&gt;"",J13&lt;=I13),"Concluido",IF(AND(I13&lt;TODAY(),J13=""),"Atrasado",IF(AND(J13="",H13&lt;=TODAY(),I13&gt;=TODAY()),"En curso",IF(H13&gt;TODAY(),"No iniciado","")))))))),"")</f>
        <v>Atrasado</v>
      </c>
    </row>
    <row r="14" spans="3:11" ht="27.6" customHeight="1" x14ac:dyDescent="0.25">
      <c r="C14" s="1"/>
      <c r="D14" s="1"/>
      <c r="E14" s="1"/>
      <c r="F14" s="39"/>
      <c r="G14" s="39"/>
      <c r="H14" s="30"/>
      <c r="I14" s="30"/>
      <c r="J14" s="30"/>
      <c r="K14" s="105" t="str">
        <f t="shared" ca="1" si="0"/>
        <v/>
      </c>
    </row>
    <row r="15" spans="3:11" ht="27.6" customHeight="1" x14ac:dyDescent="0.25">
      <c r="C15" s="1"/>
      <c r="D15" s="1"/>
      <c r="E15" s="1"/>
      <c r="F15" s="39"/>
      <c r="G15" s="39"/>
      <c r="H15" s="30"/>
      <c r="I15" s="30"/>
      <c r="J15" s="30"/>
      <c r="K15" s="105" t="str">
        <f t="shared" ca="1" si="0"/>
        <v/>
      </c>
    </row>
    <row r="16" spans="3:11" ht="27.6" customHeight="1" x14ac:dyDescent="0.25">
      <c r="C16" s="1"/>
      <c r="D16" s="1"/>
      <c r="E16" s="1"/>
      <c r="F16" s="39"/>
      <c r="G16" s="39"/>
      <c r="H16" s="30"/>
      <c r="I16" s="30"/>
      <c r="J16" s="30"/>
      <c r="K16" s="105" t="str">
        <f t="shared" ca="1" si="0"/>
        <v/>
      </c>
    </row>
    <row r="17" spans="3:11" ht="27.6" customHeight="1" x14ac:dyDescent="0.25">
      <c r="C17" s="1"/>
      <c r="D17" s="1"/>
      <c r="E17" s="1"/>
      <c r="F17" s="39"/>
      <c r="G17" s="39"/>
      <c r="H17" s="30"/>
      <c r="I17" s="30"/>
      <c r="J17" s="30"/>
      <c r="K17" s="105" t="str">
        <f t="shared" ca="1" si="0"/>
        <v/>
      </c>
    </row>
    <row r="18" spans="3:11" ht="27.6" customHeight="1" x14ac:dyDescent="0.25">
      <c r="C18" s="1"/>
      <c r="D18" s="1"/>
      <c r="E18" s="1"/>
      <c r="F18" s="39"/>
      <c r="G18" s="39"/>
      <c r="H18" s="30"/>
      <c r="I18" s="30"/>
      <c r="J18" s="30"/>
      <c r="K18" s="105" t="str">
        <f t="shared" ca="1" si="0"/>
        <v/>
      </c>
    </row>
    <row r="19" spans="3:11" ht="27.6" customHeight="1" x14ac:dyDescent="0.25">
      <c r="C19" s="1"/>
      <c r="D19" s="1"/>
      <c r="E19" s="1"/>
      <c r="F19" s="39"/>
      <c r="G19" s="39"/>
      <c r="H19" s="30"/>
      <c r="I19" s="30"/>
      <c r="J19" s="2"/>
      <c r="K19" s="105" t="str">
        <f t="shared" ca="1" si="0"/>
        <v/>
      </c>
    </row>
    <row r="20" spans="3:11" ht="27.6" customHeight="1" x14ac:dyDescent="0.25">
      <c r="C20" s="1"/>
      <c r="D20" s="1"/>
      <c r="E20" s="1"/>
      <c r="F20" s="39"/>
      <c r="G20" s="39"/>
      <c r="H20" s="30"/>
      <c r="I20" s="30"/>
      <c r="J20" s="30"/>
      <c r="K20" s="105" t="str">
        <f t="shared" ca="1" si="0"/>
        <v/>
      </c>
    </row>
    <row r="21" spans="3:11" ht="27.6" customHeight="1" x14ac:dyDescent="0.25">
      <c r="C21" s="1"/>
      <c r="D21" s="1"/>
      <c r="E21" s="1"/>
      <c r="F21" s="39"/>
      <c r="G21" s="39"/>
      <c r="H21" s="30"/>
      <c r="I21" s="30"/>
      <c r="J21" s="30"/>
      <c r="K21" s="105" t="str">
        <f t="shared" ca="1" si="0"/>
        <v/>
      </c>
    </row>
    <row r="22" spans="3:11" ht="27.6" customHeight="1" x14ac:dyDescent="0.25">
      <c r="C22" s="1"/>
      <c r="D22" s="1"/>
      <c r="E22" s="1"/>
      <c r="F22" s="39"/>
      <c r="G22" s="39"/>
      <c r="H22" s="30"/>
      <c r="I22" s="30"/>
      <c r="J22" s="30"/>
      <c r="K22" s="105" t="str">
        <f t="shared" ca="1" si="0"/>
        <v/>
      </c>
    </row>
    <row r="23" spans="3:11" ht="27.6" customHeight="1" x14ac:dyDescent="0.25">
      <c r="C23" s="1"/>
      <c r="D23" s="1"/>
      <c r="E23" s="1"/>
      <c r="F23" s="39"/>
      <c r="G23" s="39"/>
      <c r="H23" s="30"/>
      <c r="I23" s="30"/>
      <c r="J23" s="30"/>
      <c r="K23" s="105" t="str">
        <f t="shared" ca="1" si="0"/>
        <v/>
      </c>
    </row>
    <row r="24" spans="3:11" ht="27.6" customHeight="1" x14ac:dyDescent="0.25">
      <c r="C24" s="1"/>
      <c r="D24" s="1"/>
      <c r="E24" s="1"/>
      <c r="F24" s="39"/>
      <c r="G24" s="39"/>
      <c r="H24" s="30"/>
      <c r="I24" s="30"/>
      <c r="J24" s="30"/>
      <c r="K24" s="105" t="str">
        <f t="shared" ca="1" si="0"/>
        <v/>
      </c>
    </row>
    <row r="25" spans="3:11" ht="27.6" customHeight="1" x14ac:dyDescent="0.25">
      <c r="C25" s="1"/>
      <c r="D25" s="1"/>
      <c r="E25" s="1"/>
      <c r="F25" s="39"/>
      <c r="G25" s="39"/>
      <c r="H25" s="30"/>
      <c r="I25" s="30"/>
      <c r="J25" s="30"/>
      <c r="K25" s="105" t="str">
        <f t="shared" ca="1" si="0"/>
        <v/>
      </c>
    </row>
    <row r="26" spans="3:11" ht="27.6" customHeight="1" x14ac:dyDescent="0.25">
      <c r="C26" s="1"/>
      <c r="D26" s="1"/>
      <c r="E26" s="1"/>
      <c r="F26" s="39"/>
      <c r="G26" s="39"/>
      <c r="H26" s="30"/>
      <c r="I26" s="30"/>
      <c r="J26" s="30"/>
      <c r="K26" s="105" t="str">
        <f t="shared" ca="1" si="0"/>
        <v/>
      </c>
    </row>
    <row r="27" spans="3:11" ht="27.6" customHeight="1" x14ac:dyDescent="0.25">
      <c r="C27" s="1"/>
      <c r="D27" s="1"/>
      <c r="E27" s="1"/>
      <c r="F27" s="39"/>
      <c r="G27" s="39"/>
      <c r="H27" s="30"/>
      <c r="I27" s="30"/>
      <c r="J27" s="30"/>
      <c r="K27" s="105" t="str">
        <f t="shared" ca="1" si="0"/>
        <v/>
      </c>
    </row>
    <row r="28" spans="3:11" ht="27.6" customHeight="1" x14ac:dyDescent="0.25">
      <c r="C28" s="1"/>
      <c r="D28" s="1"/>
      <c r="E28" s="1"/>
      <c r="F28" s="39"/>
      <c r="G28" s="39"/>
      <c r="H28" s="30"/>
      <c r="I28" s="30"/>
      <c r="J28" s="2"/>
      <c r="K28" s="105" t="str">
        <f t="shared" ca="1" si="0"/>
        <v/>
      </c>
    </row>
    <row r="29" spans="3:11" ht="27.6" customHeight="1" x14ac:dyDescent="0.25">
      <c r="C29" s="1"/>
      <c r="D29" s="1"/>
      <c r="E29" s="1"/>
      <c r="F29" s="39"/>
      <c r="G29" s="39"/>
      <c r="H29" s="30"/>
      <c r="I29" s="30"/>
      <c r="J29" s="30"/>
      <c r="K29" s="105" t="str">
        <f t="shared" ca="1" si="0"/>
        <v/>
      </c>
    </row>
    <row r="30" spans="3:11" ht="27.6" customHeight="1" x14ac:dyDescent="0.25">
      <c r="C30" s="1"/>
      <c r="D30" s="1"/>
      <c r="E30" s="1"/>
      <c r="F30" s="39"/>
      <c r="G30" s="39"/>
      <c r="H30" s="2"/>
      <c r="I30" s="2"/>
      <c r="J30" s="2"/>
      <c r="K30" s="105" t="str">
        <f t="shared" ca="1" si="0"/>
        <v/>
      </c>
    </row>
    <row r="31" spans="3:11" ht="27.6" customHeight="1" x14ac:dyDescent="0.25">
      <c r="C31" s="1"/>
      <c r="D31" s="1"/>
      <c r="E31" s="1"/>
      <c r="F31" s="39"/>
      <c r="G31" s="39"/>
      <c r="H31" s="2"/>
      <c r="I31" s="2"/>
      <c r="J31" s="2"/>
      <c r="K31" s="105" t="str">
        <f t="shared" ca="1" si="0"/>
        <v/>
      </c>
    </row>
    <row r="32" spans="3:11" ht="27.6" customHeight="1" x14ac:dyDescent="0.25">
      <c r="C32" s="1"/>
      <c r="D32" s="1"/>
      <c r="E32" s="1"/>
      <c r="F32" s="39"/>
      <c r="G32" s="39"/>
      <c r="H32" s="2"/>
      <c r="I32" s="2"/>
      <c r="J32" s="2"/>
      <c r="K32" s="105" t="str">
        <f t="shared" ca="1" si="0"/>
        <v/>
      </c>
    </row>
    <row r="33" spans="3:11" ht="27.6" customHeight="1" x14ac:dyDescent="0.25">
      <c r="C33" s="1"/>
      <c r="D33" s="1"/>
      <c r="E33" s="1"/>
      <c r="F33" s="39"/>
      <c r="G33" s="39"/>
      <c r="H33" s="2"/>
      <c r="I33" s="2"/>
      <c r="J33" s="2"/>
      <c r="K33" s="105" t="str">
        <f t="shared" ca="1" si="0"/>
        <v/>
      </c>
    </row>
    <row r="34" spans="3:11" ht="27.6" customHeight="1" x14ac:dyDescent="0.25">
      <c r="C34" s="1"/>
      <c r="D34" s="1"/>
      <c r="E34" s="1"/>
      <c r="F34" s="39"/>
      <c r="G34" s="39"/>
      <c r="H34" s="2"/>
      <c r="I34" s="2"/>
      <c r="J34" s="2"/>
      <c r="K34" s="105" t="str">
        <f t="shared" ca="1" si="0"/>
        <v/>
      </c>
    </row>
    <row r="35" spans="3:11" ht="27.6" customHeight="1" x14ac:dyDescent="0.25">
      <c r="C35" s="1"/>
      <c r="D35" s="1"/>
      <c r="E35" s="1"/>
      <c r="F35" s="39"/>
      <c r="G35" s="39"/>
      <c r="H35" s="2"/>
      <c r="I35" s="2"/>
      <c r="J35" s="2"/>
      <c r="K35" s="105" t="str">
        <f t="shared" ca="1" si="0"/>
        <v/>
      </c>
    </row>
    <row r="36" spans="3:11" ht="27.6" customHeight="1" x14ac:dyDescent="0.25">
      <c r="C36" s="1"/>
      <c r="D36" s="1"/>
      <c r="E36" s="1"/>
      <c r="F36" s="39"/>
      <c r="G36" s="39"/>
      <c r="H36" s="2"/>
      <c r="I36" s="2"/>
      <c r="J36" s="2"/>
      <c r="K36" s="105" t="str">
        <f t="shared" ca="1" si="0"/>
        <v/>
      </c>
    </row>
    <row r="37" spans="3:11" ht="27.6" customHeight="1" x14ac:dyDescent="0.25">
      <c r="C37" s="1"/>
      <c r="D37" s="1"/>
      <c r="E37" s="1"/>
      <c r="F37" s="39"/>
      <c r="G37" s="39"/>
      <c r="H37" s="2"/>
      <c r="I37" s="2"/>
      <c r="J37" s="2"/>
      <c r="K37" s="105" t="str">
        <f t="shared" ca="1" si="0"/>
        <v/>
      </c>
    </row>
    <row r="38" spans="3:11" ht="27.6" customHeight="1" x14ac:dyDescent="0.25">
      <c r="C38" s="1"/>
      <c r="D38" s="1"/>
      <c r="E38" s="1"/>
      <c r="F38" s="39"/>
      <c r="G38" s="39"/>
      <c r="H38" s="2"/>
      <c r="I38" s="2"/>
      <c r="J38" s="2"/>
      <c r="K38" s="105" t="str">
        <f t="shared" ca="1" si="0"/>
        <v/>
      </c>
    </row>
    <row r="39" spans="3:11" ht="27.6" customHeight="1" x14ac:dyDescent="0.25">
      <c r="C39" s="1"/>
      <c r="D39" s="1"/>
      <c r="E39" s="1"/>
      <c r="F39" s="39"/>
      <c r="G39" s="39"/>
      <c r="H39" s="2"/>
      <c r="I39" s="2"/>
      <c r="J39" s="2"/>
      <c r="K39" s="105" t="str">
        <f t="shared" ca="1" si="0"/>
        <v/>
      </c>
    </row>
    <row r="40" spans="3:11" ht="27.6" customHeight="1" x14ac:dyDescent="0.25">
      <c r="C40" s="1"/>
      <c r="D40" s="1"/>
      <c r="E40" s="1"/>
      <c r="F40" s="39"/>
      <c r="G40" s="39"/>
      <c r="H40" s="2"/>
      <c r="I40" s="2"/>
      <c r="J40" s="2"/>
      <c r="K40" s="105" t="str">
        <f t="shared" ca="1" si="0"/>
        <v/>
      </c>
    </row>
    <row r="41" spans="3:11" ht="27.6" customHeight="1" x14ac:dyDescent="0.25">
      <c r="C41" s="1"/>
      <c r="D41" s="1"/>
      <c r="E41" s="1"/>
      <c r="F41" s="39"/>
      <c r="G41" s="39"/>
      <c r="H41" s="2"/>
      <c r="I41" s="2"/>
      <c r="J41" s="2"/>
      <c r="K41" s="105" t="str">
        <f t="shared" ca="1" si="0"/>
        <v/>
      </c>
    </row>
    <row r="42" spans="3:11" ht="27.6" customHeight="1" x14ac:dyDescent="0.25">
      <c r="C42" s="1"/>
      <c r="D42" s="1"/>
      <c r="E42" s="1"/>
      <c r="F42" s="39"/>
      <c r="G42" s="39"/>
      <c r="H42" s="2"/>
      <c r="I42" s="2"/>
      <c r="J42" s="2"/>
      <c r="K42" s="105" t="str">
        <f t="shared" ca="1" si="0"/>
        <v/>
      </c>
    </row>
    <row r="43" spans="3:11" ht="27.6" customHeight="1" x14ac:dyDescent="0.25">
      <c r="C43" s="1"/>
      <c r="D43" s="1"/>
      <c r="E43" s="1"/>
      <c r="F43" s="39"/>
      <c r="G43" s="39"/>
      <c r="H43" s="2"/>
      <c r="I43" s="2"/>
      <c r="J43" s="2"/>
      <c r="K43" s="105" t="str">
        <f t="shared" ca="1" si="0"/>
        <v/>
      </c>
    </row>
    <row r="44" spans="3:11" ht="27.6" customHeight="1" x14ac:dyDescent="0.25">
      <c r="C44" s="1"/>
      <c r="D44" s="1"/>
      <c r="E44" s="1"/>
      <c r="F44" s="39"/>
      <c r="G44" s="39"/>
      <c r="H44" s="2"/>
      <c r="I44" s="2"/>
      <c r="J44" s="2"/>
      <c r="K44" s="105" t="str">
        <f t="shared" ca="1" si="0"/>
        <v/>
      </c>
    </row>
    <row r="45" spans="3:11" ht="27.6" customHeight="1" x14ac:dyDescent="0.25">
      <c r="C45" s="1"/>
      <c r="D45" s="1"/>
      <c r="E45" s="1"/>
      <c r="F45" s="39"/>
      <c r="G45" s="39"/>
      <c r="H45" s="2"/>
      <c r="I45" s="2"/>
      <c r="J45" s="2"/>
      <c r="K45" s="105" t="str">
        <f t="shared" ca="1" si="0"/>
        <v/>
      </c>
    </row>
    <row r="46" spans="3:11" ht="27.6" customHeight="1" x14ac:dyDescent="0.25">
      <c r="C46" s="1"/>
      <c r="D46" s="1"/>
      <c r="E46" s="1"/>
      <c r="F46" s="39"/>
      <c r="G46" s="39"/>
      <c r="H46" s="2"/>
      <c r="I46" s="2"/>
      <c r="J46" s="2"/>
      <c r="K46" s="105" t="str">
        <f t="shared" ca="1" si="0"/>
        <v/>
      </c>
    </row>
    <row r="47" spans="3:11" ht="27.6" customHeight="1" x14ac:dyDescent="0.25">
      <c r="C47" s="1"/>
      <c r="D47" s="1"/>
      <c r="E47" s="1"/>
      <c r="F47" s="39"/>
      <c r="G47" s="39"/>
      <c r="H47" s="2"/>
      <c r="I47" s="2"/>
      <c r="J47" s="2"/>
      <c r="K47" s="105" t="str">
        <f t="shared" ca="1" si="0"/>
        <v/>
      </c>
    </row>
    <row r="48" spans="3:11" ht="27.6" customHeight="1" x14ac:dyDescent="0.25">
      <c r="C48" s="1"/>
      <c r="D48" s="1"/>
      <c r="E48" s="1"/>
      <c r="F48" s="39"/>
      <c r="G48" s="39"/>
      <c r="H48" s="2"/>
      <c r="I48" s="2"/>
      <c r="J48" s="2"/>
      <c r="K48" s="105" t="str">
        <f t="shared" ca="1" si="0"/>
        <v/>
      </c>
    </row>
    <row r="49" spans="3:11" ht="27.6" customHeight="1" x14ac:dyDescent="0.25">
      <c r="C49" s="1"/>
      <c r="D49" s="1"/>
      <c r="E49" s="1"/>
      <c r="F49" s="39"/>
      <c r="G49" s="39"/>
      <c r="H49" s="2"/>
      <c r="I49" s="2"/>
      <c r="J49" s="2"/>
      <c r="K49" s="105" t="str">
        <f t="shared" ca="1" si="0"/>
        <v/>
      </c>
    </row>
    <row r="50" spans="3:11" ht="27.6" customHeight="1" x14ac:dyDescent="0.25">
      <c r="C50" s="1"/>
      <c r="D50" s="1"/>
      <c r="E50" s="1"/>
      <c r="F50" s="39"/>
      <c r="G50" s="39"/>
      <c r="H50" s="2"/>
      <c r="I50" s="2"/>
      <c r="J50" s="2"/>
      <c r="K50" s="105" t="str">
        <f t="shared" ca="1" si="0"/>
        <v/>
      </c>
    </row>
    <row r="51" spans="3:11" ht="27.6" customHeight="1" x14ac:dyDescent="0.25">
      <c r="C51" s="1"/>
      <c r="D51" s="1"/>
      <c r="E51" s="1"/>
      <c r="F51" s="39"/>
      <c r="G51" s="39"/>
      <c r="H51" s="2"/>
      <c r="I51" s="2"/>
      <c r="J51" s="2"/>
      <c r="K51" s="105" t="str">
        <f t="shared" ca="1" si="0"/>
        <v/>
      </c>
    </row>
    <row r="52" spans="3:11" ht="27.6" customHeight="1" x14ac:dyDescent="0.25">
      <c r="C52" s="1"/>
      <c r="D52" s="1"/>
      <c r="E52" s="1"/>
      <c r="F52" s="39"/>
      <c r="G52" s="39"/>
      <c r="H52" s="2"/>
      <c r="I52" s="2"/>
      <c r="J52" s="2"/>
      <c r="K52" s="105" t="str">
        <f t="shared" ca="1" si="0"/>
        <v/>
      </c>
    </row>
    <row r="53" spans="3:11" ht="27.6" customHeight="1" x14ac:dyDescent="0.25">
      <c r="C53" s="1"/>
      <c r="D53" s="1"/>
      <c r="E53" s="1"/>
      <c r="F53" s="39"/>
      <c r="G53" s="39"/>
      <c r="H53" s="2"/>
      <c r="I53" s="2"/>
      <c r="J53" s="2"/>
      <c r="K53" s="105" t="str">
        <f t="shared" ca="1" si="0"/>
        <v/>
      </c>
    </row>
    <row r="54" spans="3:11" ht="27.6" customHeight="1" x14ac:dyDescent="0.25">
      <c r="C54" s="1"/>
      <c r="D54" s="1"/>
      <c r="E54" s="1"/>
      <c r="F54" s="39"/>
      <c r="G54" s="39"/>
      <c r="H54" s="2"/>
      <c r="I54" s="2"/>
      <c r="J54" s="2"/>
      <c r="K54" s="105" t="str">
        <f t="shared" ca="1" si="0"/>
        <v/>
      </c>
    </row>
    <row r="55" spans="3:11" ht="27.6" customHeight="1" x14ac:dyDescent="0.25">
      <c r="C55" s="1"/>
      <c r="D55" s="1"/>
      <c r="E55" s="1"/>
      <c r="F55" s="39"/>
      <c r="G55" s="39"/>
      <c r="H55" s="2"/>
      <c r="I55" s="2"/>
      <c r="J55" s="2"/>
      <c r="K55" s="105" t="str">
        <f t="shared" ca="1" si="0"/>
        <v/>
      </c>
    </row>
    <row r="56" spans="3:11" ht="27.6" customHeight="1" x14ac:dyDescent="0.25">
      <c r="C56" s="1"/>
      <c r="D56" s="1"/>
      <c r="E56" s="1"/>
      <c r="F56" s="39"/>
      <c r="G56" s="39"/>
      <c r="H56" s="2"/>
      <c r="I56" s="2"/>
      <c r="J56" s="2"/>
      <c r="K56" s="105" t="str">
        <f t="shared" ca="1" si="0"/>
        <v/>
      </c>
    </row>
    <row r="57" spans="3:11" ht="27.6" customHeight="1" x14ac:dyDescent="0.25">
      <c r="C57" s="1"/>
      <c r="D57" s="1"/>
      <c r="E57" s="1"/>
      <c r="F57" s="39"/>
      <c r="G57" s="39"/>
      <c r="H57" s="2"/>
      <c r="I57" s="2"/>
      <c r="J57" s="2"/>
      <c r="K57" s="105" t="str">
        <f t="shared" ca="1" si="0"/>
        <v/>
      </c>
    </row>
    <row r="58" spans="3:11" ht="27.6" customHeight="1" x14ac:dyDescent="0.25">
      <c r="C58" s="1"/>
      <c r="D58" s="1"/>
      <c r="E58" s="1"/>
      <c r="F58" s="39"/>
      <c r="G58" s="39"/>
      <c r="H58" s="2"/>
      <c r="I58" s="2"/>
      <c r="J58" s="2"/>
      <c r="K58" s="105" t="str">
        <f t="shared" ca="1" si="0"/>
        <v/>
      </c>
    </row>
    <row r="59" spans="3:11" ht="27.6" customHeight="1" x14ac:dyDescent="0.25">
      <c r="C59" s="1"/>
      <c r="D59" s="1"/>
      <c r="E59" s="1"/>
      <c r="F59" s="39"/>
      <c r="G59" s="39"/>
      <c r="H59" s="2"/>
      <c r="I59" s="2"/>
      <c r="J59" s="2"/>
      <c r="K59" s="105" t="str">
        <f t="shared" ca="1" si="0"/>
        <v/>
      </c>
    </row>
    <row r="60" spans="3:11" ht="27.6" customHeight="1" x14ac:dyDescent="0.25">
      <c r="C60" s="1"/>
      <c r="D60" s="1"/>
      <c r="E60" s="1"/>
      <c r="F60" s="39"/>
      <c r="G60" s="39"/>
      <c r="H60" s="2"/>
      <c r="I60" s="2"/>
      <c r="J60" s="2"/>
      <c r="K60" s="105" t="str">
        <f t="shared" ca="1" si="0"/>
        <v/>
      </c>
    </row>
    <row r="61" spans="3:11" ht="27.6" customHeight="1" x14ac:dyDescent="0.25">
      <c r="C61" s="1"/>
      <c r="D61" s="1"/>
      <c r="E61" s="1"/>
      <c r="F61" s="39"/>
      <c r="G61" s="39"/>
      <c r="H61" s="2"/>
      <c r="I61" s="2"/>
      <c r="J61" s="2"/>
      <c r="K61" s="105" t="str">
        <f t="shared" ca="1" si="0"/>
        <v/>
      </c>
    </row>
    <row r="62" spans="3:11" ht="27.6" customHeight="1" x14ac:dyDescent="0.25">
      <c r="C62" s="1"/>
      <c r="D62" s="1"/>
      <c r="E62" s="1"/>
      <c r="F62" s="39"/>
      <c r="G62" s="39"/>
      <c r="H62" s="2"/>
      <c r="I62" s="2"/>
      <c r="J62" s="2"/>
      <c r="K62" s="105" t="str">
        <f t="shared" ca="1" si="0"/>
        <v/>
      </c>
    </row>
    <row r="63" spans="3:11" ht="27.6" customHeight="1" x14ac:dyDescent="0.25">
      <c r="C63" s="1"/>
      <c r="D63" s="1"/>
      <c r="E63" s="1"/>
      <c r="F63" s="39"/>
      <c r="G63" s="39"/>
      <c r="H63" s="2"/>
      <c r="I63" s="2"/>
      <c r="J63" s="2"/>
      <c r="K63" s="105" t="str">
        <f t="shared" ca="1" si="0"/>
        <v/>
      </c>
    </row>
    <row r="64" spans="3:11" ht="27.6" customHeight="1" x14ac:dyDescent="0.25">
      <c r="C64" s="1"/>
      <c r="D64" s="1"/>
      <c r="E64" s="1"/>
      <c r="F64" s="39"/>
      <c r="G64" s="39"/>
      <c r="H64" s="2"/>
      <c r="I64" s="2"/>
      <c r="J64" s="2"/>
      <c r="K64" s="105" t="str">
        <f t="shared" ca="1" si="0"/>
        <v/>
      </c>
    </row>
    <row r="65" spans="3:11" ht="27.6" customHeight="1" x14ac:dyDescent="0.25">
      <c r="C65" s="1"/>
      <c r="D65" s="1"/>
      <c r="E65" s="1"/>
      <c r="F65" s="39"/>
      <c r="G65" s="39"/>
      <c r="H65" s="2"/>
      <c r="I65" s="2"/>
      <c r="J65" s="2"/>
      <c r="K65" s="105" t="str">
        <f t="shared" ca="1" si="0"/>
        <v/>
      </c>
    </row>
    <row r="66" spans="3:11" ht="27.6" customHeight="1" x14ac:dyDescent="0.25">
      <c r="C66" s="1"/>
      <c r="D66" s="1"/>
      <c r="E66" s="1"/>
      <c r="F66" s="39"/>
      <c r="G66" s="39"/>
      <c r="H66" s="2"/>
      <c r="I66" s="2"/>
      <c r="J66" s="2"/>
      <c r="K66" s="105" t="str">
        <f t="shared" ca="1" si="0"/>
        <v/>
      </c>
    </row>
    <row r="67" spans="3:11" ht="27.6" customHeight="1" x14ac:dyDescent="0.25">
      <c r="C67" s="1"/>
      <c r="D67" s="1"/>
      <c r="E67" s="1"/>
      <c r="F67" s="39"/>
      <c r="G67" s="39"/>
      <c r="H67" s="2"/>
      <c r="I67" s="2"/>
      <c r="J67" s="2"/>
      <c r="K67" s="105" t="str">
        <f t="shared" ca="1" si="0"/>
        <v/>
      </c>
    </row>
    <row r="68" spans="3:11" ht="27.6" customHeight="1" x14ac:dyDescent="0.25">
      <c r="C68" s="1"/>
      <c r="D68" s="1"/>
      <c r="E68" s="1"/>
      <c r="F68" s="39"/>
      <c r="G68" s="39"/>
      <c r="H68" s="2"/>
      <c r="I68" s="2"/>
      <c r="J68" s="2"/>
      <c r="K68" s="105" t="str">
        <f t="shared" ca="1" si="0"/>
        <v/>
      </c>
    </row>
    <row r="69" spans="3:11" ht="27.6" customHeight="1" x14ac:dyDescent="0.25">
      <c r="C69" s="1"/>
      <c r="D69" s="1"/>
      <c r="E69" s="1"/>
      <c r="F69" s="39"/>
      <c r="G69" s="39"/>
      <c r="H69" s="2"/>
      <c r="I69" s="2"/>
      <c r="J69" s="2"/>
      <c r="K69" s="105" t="str">
        <f t="shared" ca="1" si="0"/>
        <v/>
      </c>
    </row>
    <row r="70" spans="3:11" ht="27.6" customHeight="1" x14ac:dyDescent="0.25">
      <c r="C70" s="1"/>
      <c r="D70" s="1"/>
      <c r="E70" s="1"/>
      <c r="F70" s="39"/>
      <c r="G70" s="39"/>
      <c r="H70" s="2"/>
      <c r="I70" s="2"/>
      <c r="J70" s="2"/>
      <c r="K70" s="105" t="str">
        <f t="shared" ref="K70:K133" ca="1" si="1">IFERROR(IF(C70="","",IF(H70="","Insertar la fecha de inicio",IF(I70="","Insertar la fecha de finalización prevista",IF(AND(J70&lt;&gt;"",J70&gt;I70),"Completado con retraso",IF(AND(J70&lt;&gt;"",J70&lt;=I70),"Concluido",IF(AND(I70&lt;TODAY(),J70=""),"Atrasado",IF(AND(J70="",H70&lt;=TODAY(),I70&gt;=TODAY()),"En curso",IF(H70&gt;TODAY(),"No iniciado","")))))))),"")</f>
        <v/>
      </c>
    </row>
    <row r="71" spans="3:11" ht="27.6" customHeight="1" x14ac:dyDescent="0.25">
      <c r="C71" s="1"/>
      <c r="D71" s="1"/>
      <c r="E71" s="1"/>
      <c r="F71" s="39"/>
      <c r="G71" s="39"/>
      <c r="H71" s="2"/>
      <c r="I71" s="2"/>
      <c r="J71" s="2"/>
      <c r="K71" s="105" t="str">
        <f t="shared" ca="1" si="1"/>
        <v/>
      </c>
    </row>
    <row r="72" spans="3:11" ht="27.6" customHeight="1" x14ac:dyDescent="0.25">
      <c r="C72" s="1"/>
      <c r="D72" s="1"/>
      <c r="E72" s="1"/>
      <c r="F72" s="39"/>
      <c r="G72" s="39"/>
      <c r="H72" s="2"/>
      <c r="I72" s="2"/>
      <c r="J72" s="2"/>
      <c r="K72" s="105" t="str">
        <f t="shared" ca="1" si="1"/>
        <v/>
      </c>
    </row>
    <row r="73" spans="3:11" ht="27.6" customHeight="1" x14ac:dyDescent="0.25">
      <c r="C73" s="1"/>
      <c r="D73" s="1"/>
      <c r="E73" s="1"/>
      <c r="F73" s="39"/>
      <c r="G73" s="39"/>
      <c r="H73" s="2"/>
      <c r="I73" s="2"/>
      <c r="J73" s="2"/>
      <c r="K73" s="105" t="str">
        <f t="shared" ca="1" si="1"/>
        <v/>
      </c>
    </row>
    <row r="74" spans="3:11" ht="27.6" customHeight="1" x14ac:dyDescent="0.25">
      <c r="C74" s="1"/>
      <c r="D74" s="1"/>
      <c r="E74" s="1"/>
      <c r="F74" s="39"/>
      <c r="G74" s="39"/>
      <c r="H74" s="2"/>
      <c r="I74" s="2"/>
      <c r="J74" s="2"/>
      <c r="K74" s="105" t="str">
        <f t="shared" ca="1" si="1"/>
        <v/>
      </c>
    </row>
    <row r="75" spans="3:11" ht="27.6" customHeight="1" x14ac:dyDescent="0.25">
      <c r="C75" s="1"/>
      <c r="D75" s="1"/>
      <c r="E75" s="1"/>
      <c r="F75" s="39"/>
      <c r="G75" s="39"/>
      <c r="H75" s="2"/>
      <c r="I75" s="2"/>
      <c r="J75" s="2"/>
      <c r="K75" s="105" t="str">
        <f t="shared" ca="1" si="1"/>
        <v/>
      </c>
    </row>
    <row r="76" spans="3:11" ht="27.6" customHeight="1" x14ac:dyDescent="0.25">
      <c r="C76" s="1"/>
      <c r="D76" s="1"/>
      <c r="E76" s="1"/>
      <c r="F76" s="39"/>
      <c r="G76" s="39"/>
      <c r="H76" s="2"/>
      <c r="I76" s="2"/>
      <c r="J76" s="2"/>
      <c r="K76" s="105" t="str">
        <f t="shared" ca="1" si="1"/>
        <v/>
      </c>
    </row>
    <row r="77" spans="3:11" ht="27.6" customHeight="1" x14ac:dyDescent="0.25">
      <c r="C77" s="1"/>
      <c r="D77" s="1"/>
      <c r="E77" s="1"/>
      <c r="F77" s="39"/>
      <c r="G77" s="39"/>
      <c r="H77" s="2"/>
      <c r="I77" s="2"/>
      <c r="J77" s="2"/>
      <c r="K77" s="105" t="str">
        <f t="shared" ca="1" si="1"/>
        <v/>
      </c>
    </row>
    <row r="78" spans="3:11" ht="27.6" customHeight="1" x14ac:dyDescent="0.25">
      <c r="C78" s="1"/>
      <c r="D78" s="1"/>
      <c r="E78" s="1"/>
      <c r="F78" s="39"/>
      <c r="G78" s="39"/>
      <c r="H78" s="2"/>
      <c r="I78" s="2"/>
      <c r="J78" s="2"/>
      <c r="K78" s="105" t="str">
        <f t="shared" ca="1" si="1"/>
        <v/>
      </c>
    </row>
    <row r="79" spans="3:11" ht="27.6" customHeight="1" x14ac:dyDescent="0.25">
      <c r="C79" s="1"/>
      <c r="D79" s="1"/>
      <c r="E79" s="1"/>
      <c r="F79" s="39"/>
      <c r="G79" s="39"/>
      <c r="H79" s="2"/>
      <c r="I79" s="2"/>
      <c r="J79" s="2"/>
      <c r="K79" s="105" t="str">
        <f t="shared" ca="1" si="1"/>
        <v/>
      </c>
    </row>
    <row r="80" spans="3:11" ht="27.6" customHeight="1" x14ac:dyDescent="0.25">
      <c r="C80" s="1"/>
      <c r="D80" s="1"/>
      <c r="E80" s="1"/>
      <c r="F80" s="39"/>
      <c r="G80" s="39"/>
      <c r="H80" s="2"/>
      <c r="I80" s="2"/>
      <c r="J80" s="2"/>
      <c r="K80" s="105" t="str">
        <f t="shared" ca="1" si="1"/>
        <v/>
      </c>
    </row>
    <row r="81" spans="3:11" ht="27.6" customHeight="1" x14ac:dyDescent="0.25">
      <c r="C81" s="1"/>
      <c r="D81" s="1"/>
      <c r="E81" s="1"/>
      <c r="F81" s="39"/>
      <c r="G81" s="39"/>
      <c r="H81" s="2"/>
      <c r="I81" s="2"/>
      <c r="J81" s="2"/>
      <c r="K81" s="105" t="str">
        <f t="shared" ca="1" si="1"/>
        <v/>
      </c>
    </row>
    <row r="82" spans="3:11" ht="27.6" customHeight="1" x14ac:dyDescent="0.25">
      <c r="C82" s="1"/>
      <c r="D82" s="1"/>
      <c r="E82" s="1"/>
      <c r="F82" s="39"/>
      <c r="G82" s="39"/>
      <c r="H82" s="2"/>
      <c r="I82" s="2"/>
      <c r="J82" s="2"/>
      <c r="K82" s="105" t="str">
        <f t="shared" ca="1" si="1"/>
        <v/>
      </c>
    </row>
    <row r="83" spans="3:11" ht="27.6" customHeight="1" x14ac:dyDescent="0.25">
      <c r="C83" s="1"/>
      <c r="D83" s="1"/>
      <c r="E83" s="1"/>
      <c r="F83" s="39"/>
      <c r="G83" s="39"/>
      <c r="H83" s="2"/>
      <c r="I83" s="2"/>
      <c r="J83" s="2"/>
      <c r="K83" s="105" t="str">
        <f t="shared" ca="1" si="1"/>
        <v/>
      </c>
    </row>
    <row r="84" spans="3:11" ht="27.6" customHeight="1" x14ac:dyDescent="0.25">
      <c r="C84" s="1"/>
      <c r="D84" s="1"/>
      <c r="E84" s="1"/>
      <c r="F84" s="39"/>
      <c r="G84" s="39"/>
      <c r="H84" s="2"/>
      <c r="I84" s="2"/>
      <c r="J84" s="2"/>
      <c r="K84" s="105" t="str">
        <f t="shared" ca="1" si="1"/>
        <v/>
      </c>
    </row>
    <row r="85" spans="3:11" ht="27.6" customHeight="1" x14ac:dyDescent="0.25">
      <c r="C85" s="1"/>
      <c r="D85" s="1"/>
      <c r="E85" s="1"/>
      <c r="F85" s="39"/>
      <c r="G85" s="39"/>
      <c r="H85" s="2"/>
      <c r="I85" s="2"/>
      <c r="J85" s="2"/>
      <c r="K85" s="105" t="str">
        <f t="shared" ca="1" si="1"/>
        <v/>
      </c>
    </row>
    <row r="86" spans="3:11" ht="27.6" customHeight="1" x14ac:dyDescent="0.25">
      <c r="C86" s="1"/>
      <c r="D86" s="1"/>
      <c r="E86" s="1"/>
      <c r="F86" s="39"/>
      <c r="G86" s="39"/>
      <c r="H86" s="2"/>
      <c r="I86" s="2"/>
      <c r="J86" s="2"/>
      <c r="K86" s="105" t="str">
        <f t="shared" ca="1" si="1"/>
        <v/>
      </c>
    </row>
    <row r="87" spans="3:11" ht="27.6" customHeight="1" x14ac:dyDescent="0.25">
      <c r="C87" s="1"/>
      <c r="D87" s="1"/>
      <c r="E87" s="1"/>
      <c r="F87" s="39"/>
      <c r="G87" s="39"/>
      <c r="H87" s="2"/>
      <c r="I87" s="2"/>
      <c r="J87" s="2"/>
      <c r="K87" s="105" t="str">
        <f t="shared" ca="1" si="1"/>
        <v/>
      </c>
    </row>
    <row r="88" spans="3:11" ht="27.6" customHeight="1" x14ac:dyDescent="0.25">
      <c r="C88" s="1"/>
      <c r="D88" s="1"/>
      <c r="E88" s="1"/>
      <c r="F88" s="39"/>
      <c r="G88" s="39"/>
      <c r="H88" s="2"/>
      <c r="I88" s="2"/>
      <c r="J88" s="2"/>
      <c r="K88" s="105" t="str">
        <f t="shared" ca="1" si="1"/>
        <v/>
      </c>
    </row>
    <row r="89" spans="3:11" ht="27.6" customHeight="1" x14ac:dyDescent="0.25">
      <c r="C89" s="1"/>
      <c r="D89" s="1"/>
      <c r="E89" s="1"/>
      <c r="F89" s="39"/>
      <c r="G89" s="39"/>
      <c r="H89" s="2"/>
      <c r="I89" s="2"/>
      <c r="J89" s="2"/>
      <c r="K89" s="105" t="str">
        <f t="shared" ca="1" si="1"/>
        <v/>
      </c>
    </row>
    <row r="90" spans="3:11" ht="27.6" customHeight="1" x14ac:dyDescent="0.25">
      <c r="C90" s="1"/>
      <c r="D90" s="1"/>
      <c r="E90" s="1"/>
      <c r="F90" s="39"/>
      <c r="G90" s="39"/>
      <c r="H90" s="2"/>
      <c r="I90" s="2"/>
      <c r="J90" s="2"/>
      <c r="K90" s="105" t="str">
        <f t="shared" ca="1" si="1"/>
        <v/>
      </c>
    </row>
    <row r="91" spans="3:11" ht="27.6" customHeight="1" x14ac:dyDescent="0.25">
      <c r="C91" s="1"/>
      <c r="D91" s="1"/>
      <c r="E91" s="1"/>
      <c r="F91" s="39"/>
      <c r="G91" s="39"/>
      <c r="H91" s="2"/>
      <c r="I91" s="2"/>
      <c r="J91" s="2"/>
      <c r="K91" s="105" t="str">
        <f t="shared" ca="1" si="1"/>
        <v/>
      </c>
    </row>
    <row r="92" spans="3:11" ht="27.6" customHeight="1" x14ac:dyDescent="0.25">
      <c r="C92" s="1"/>
      <c r="D92" s="1"/>
      <c r="E92" s="1"/>
      <c r="F92" s="39"/>
      <c r="G92" s="39"/>
      <c r="H92" s="2"/>
      <c r="I92" s="2"/>
      <c r="J92" s="2"/>
      <c r="K92" s="105" t="str">
        <f t="shared" ca="1" si="1"/>
        <v/>
      </c>
    </row>
    <row r="93" spans="3:11" ht="27.6" customHeight="1" x14ac:dyDescent="0.25">
      <c r="C93" s="1"/>
      <c r="D93" s="1"/>
      <c r="E93" s="1"/>
      <c r="F93" s="39"/>
      <c r="G93" s="39"/>
      <c r="H93" s="2"/>
      <c r="I93" s="2"/>
      <c r="J93" s="2"/>
      <c r="K93" s="105" t="str">
        <f t="shared" ca="1" si="1"/>
        <v/>
      </c>
    </row>
    <row r="94" spans="3:11" ht="27.6" customHeight="1" x14ac:dyDescent="0.25">
      <c r="C94" s="1"/>
      <c r="D94" s="1"/>
      <c r="E94" s="1"/>
      <c r="F94" s="39"/>
      <c r="G94" s="39"/>
      <c r="H94" s="2"/>
      <c r="I94" s="2"/>
      <c r="J94" s="2"/>
      <c r="K94" s="105" t="str">
        <f t="shared" ca="1" si="1"/>
        <v/>
      </c>
    </row>
    <row r="95" spans="3:11" ht="27.6" customHeight="1" x14ac:dyDescent="0.25">
      <c r="C95" s="1"/>
      <c r="D95" s="1"/>
      <c r="E95" s="1"/>
      <c r="F95" s="39"/>
      <c r="G95" s="39"/>
      <c r="H95" s="2"/>
      <c r="I95" s="2"/>
      <c r="J95" s="2"/>
      <c r="K95" s="105" t="str">
        <f t="shared" ca="1" si="1"/>
        <v/>
      </c>
    </row>
    <row r="96" spans="3:11" ht="27.6" customHeight="1" x14ac:dyDescent="0.25">
      <c r="C96" s="1"/>
      <c r="D96" s="1"/>
      <c r="E96" s="1"/>
      <c r="F96" s="39"/>
      <c r="G96" s="39"/>
      <c r="H96" s="2"/>
      <c r="I96" s="2"/>
      <c r="J96" s="2"/>
      <c r="K96" s="105" t="str">
        <f t="shared" ca="1" si="1"/>
        <v/>
      </c>
    </row>
    <row r="97" spans="3:11" ht="27.6" customHeight="1" x14ac:dyDescent="0.25">
      <c r="C97" s="1"/>
      <c r="D97" s="1"/>
      <c r="E97" s="1"/>
      <c r="F97" s="39"/>
      <c r="G97" s="39"/>
      <c r="H97" s="2"/>
      <c r="I97" s="2"/>
      <c r="J97" s="2"/>
      <c r="K97" s="105" t="str">
        <f t="shared" ca="1" si="1"/>
        <v/>
      </c>
    </row>
    <row r="98" spans="3:11" ht="27.6" customHeight="1" x14ac:dyDescent="0.25">
      <c r="C98" s="1"/>
      <c r="D98" s="1"/>
      <c r="E98" s="1"/>
      <c r="F98" s="39"/>
      <c r="G98" s="39"/>
      <c r="H98" s="2"/>
      <c r="I98" s="2"/>
      <c r="J98" s="2"/>
      <c r="K98" s="105" t="str">
        <f t="shared" ca="1" si="1"/>
        <v/>
      </c>
    </row>
    <row r="99" spans="3:11" ht="27.6" customHeight="1" x14ac:dyDescent="0.25">
      <c r="C99" s="1"/>
      <c r="D99" s="1"/>
      <c r="E99" s="1"/>
      <c r="F99" s="39"/>
      <c r="G99" s="39"/>
      <c r="H99" s="2"/>
      <c r="I99" s="2"/>
      <c r="J99" s="2"/>
      <c r="K99" s="105" t="str">
        <f t="shared" ca="1" si="1"/>
        <v/>
      </c>
    </row>
    <row r="100" spans="3:11" ht="27.6" customHeight="1" x14ac:dyDescent="0.25">
      <c r="C100" s="1"/>
      <c r="D100" s="1"/>
      <c r="E100" s="1"/>
      <c r="F100" s="39"/>
      <c r="G100" s="39"/>
      <c r="H100" s="2"/>
      <c r="I100" s="2"/>
      <c r="J100" s="2"/>
      <c r="K100" s="105" t="str">
        <f t="shared" ca="1" si="1"/>
        <v/>
      </c>
    </row>
    <row r="101" spans="3:11" ht="27.6" customHeight="1" x14ac:dyDescent="0.25">
      <c r="C101" s="1"/>
      <c r="D101" s="1"/>
      <c r="E101" s="1"/>
      <c r="F101" s="39"/>
      <c r="G101" s="39"/>
      <c r="H101" s="2"/>
      <c r="I101" s="2"/>
      <c r="J101" s="2"/>
      <c r="K101" s="105" t="str">
        <f t="shared" ca="1" si="1"/>
        <v/>
      </c>
    </row>
    <row r="102" spans="3:11" ht="27.6" customHeight="1" x14ac:dyDescent="0.25">
      <c r="C102" s="1"/>
      <c r="D102" s="1"/>
      <c r="E102" s="1"/>
      <c r="F102" s="39"/>
      <c r="G102" s="39"/>
      <c r="H102" s="2"/>
      <c r="I102" s="2"/>
      <c r="J102" s="2"/>
      <c r="K102" s="105" t="str">
        <f t="shared" ca="1" si="1"/>
        <v/>
      </c>
    </row>
    <row r="103" spans="3:11" ht="27.6" customHeight="1" x14ac:dyDescent="0.25">
      <c r="C103" s="1"/>
      <c r="D103" s="1"/>
      <c r="E103" s="1"/>
      <c r="F103" s="39"/>
      <c r="G103" s="39"/>
      <c r="H103" s="2"/>
      <c r="I103" s="2"/>
      <c r="J103" s="2"/>
      <c r="K103" s="105" t="str">
        <f t="shared" ca="1" si="1"/>
        <v/>
      </c>
    </row>
    <row r="104" spans="3:11" ht="27.6" customHeight="1" x14ac:dyDescent="0.25">
      <c r="C104" s="1"/>
      <c r="D104" s="1"/>
      <c r="E104" s="1"/>
      <c r="F104" s="39"/>
      <c r="G104" s="39"/>
      <c r="H104" s="2"/>
      <c r="I104" s="2"/>
      <c r="J104" s="2"/>
      <c r="K104" s="105" t="str">
        <f t="shared" ca="1" si="1"/>
        <v/>
      </c>
    </row>
    <row r="105" spans="3:11" ht="27.6" customHeight="1" x14ac:dyDescent="0.25">
      <c r="C105" s="1"/>
      <c r="D105" s="1"/>
      <c r="E105" s="1"/>
      <c r="F105" s="39"/>
      <c r="G105" s="39"/>
      <c r="H105" s="2"/>
      <c r="I105" s="2"/>
      <c r="J105" s="2"/>
      <c r="K105" s="105" t="str">
        <f t="shared" ca="1" si="1"/>
        <v/>
      </c>
    </row>
    <row r="106" spans="3:11" ht="27.6" customHeight="1" x14ac:dyDescent="0.25">
      <c r="C106" s="1"/>
      <c r="D106" s="1"/>
      <c r="E106" s="1"/>
      <c r="F106" s="39"/>
      <c r="G106" s="39"/>
      <c r="H106" s="2"/>
      <c r="I106" s="2"/>
      <c r="J106" s="2"/>
      <c r="K106" s="105" t="str">
        <f t="shared" ca="1" si="1"/>
        <v/>
      </c>
    </row>
    <row r="107" spans="3:11" ht="27.6" customHeight="1" x14ac:dyDescent="0.25">
      <c r="C107" s="1"/>
      <c r="D107" s="1"/>
      <c r="E107" s="1"/>
      <c r="F107" s="39"/>
      <c r="G107" s="39"/>
      <c r="H107" s="2"/>
      <c r="I107" s="2"/>
      <c r="J107" s="2"/>
      <c r="K107" s="105" t="str">
        <f t="shared" ca="1" si="1"/>
        <v/>
      </c>
    </row>
    <row r="108" spans="3:11" ht="27.6" customHeight="1" x14ac:dyDescent="0.25">
      <c r="C108" s="1"/>
      <c r="D108" s="1"/>
      <c r="E108" s="1"/>
      <c r="F108" s="39"/>
      <c r="G108" s="39"/>
      <c r="H108" s="2"/>
      <c r="I108" s="2"/>
      <c r="J108" s="2"/>
      <c r="K108" s="105" t="str">
        <f t="shared" ca="1" si="1"/>
        <v/>
      </c>
    </row>
    <row r="109" spans="3:11" ht="27.6" customHeight="1" x14ac:dyDescent="0.25">
      <c r="C109" s="1"/>
      <c r="D109" s="1"/>
      <c r="E109" s="1"/>
      <c r="F109" s="39"/>
      <c r="G109" s="39"/>
      <c r="H109" s="2"/>
      <c r="I109" s="2"/>
      <c r="J109" s="2"/>
      <c r="K109" s="105" t="str">
        <f t="shared" ca="1" si="1"/>
        <v/>
      </c>
    </row>
    <row r="110" spans="3:11" ht="27.6" customHeight="1" x14ac:dyDescent="0.25">
      <c r="C110" s="1"/>
      <c r="D110" s="1"/>
      <c r="E110" s="1"/>
      <c r="F110" s="39"/>
      <c r="G110" s="39"/>
      <c r="H110" s="2"/>
      <c r="I110" s="2"/>
      <c r="J110" s="2"/>
      <c r="K110" s="105" t="str">
        <f t="shared" ca="1" si="1"/>
        <v/>
      </c>
    </row>
    <row r="111" spans="3:11" ht="27.6" customHeight="1" x14ac:dyDescent="0.25">
      <c r="C111" s="1"/>
      <c r="D111" s="1"/>
      <c r="E111" s="1"/>
      <c r="F111" s="39"/>
      <c r="G111" s="39"/>
      <c r="H111" s="2"/>
      <c r="I111" s="2"/>
      <c r="J111" s="2"/>
      <c r="K111" s="105" t="str">
        <f t="shared" ca="1" si="1"/>
        <v/>
      </c>
    </row>
    <row r="112" spans="3:11" ht="27.6" customHeight="1" x14ac:dyDescent="0.25">
      <c r="C112" s="1"/>
      <c r="D112" s="1"/>
      <c r="E112" s="1"/>
      <c r="F112" s="39"/>
      <c r="G112" s="39"/>
      <c r="H112" s="2"/>
      <c r="I112" s="2"/>
      <c r="J112" s="2"/>
      <c r="K112" s="105" t="str">
        <f t="shared" ca="1" si="1"/>
        <v/>
      </c>
    </row>
    <row r="113" spans="3:11" ht="27.6" customHeight="1" x14ac:dyDescent="0.25">
      <c r="C113" s="1"/>
      <c r="D113" s="1"/>
      <c r="E113" s="1"/>
      <c r="F113" s="39"/>
      <c r="G113" s="39"/>
      <c r="H113" s="2"/>
      <c r="I113" s="2"/>
      <c r="J113" s="2"/>
      <c r="K113" s="105" t="str">
        <f t="shared" ca="1" si="1"/>
        <v/>
      </c>
    </row>
    <row r="114" spans="3:11" ht="27.6" customHeight="1" x14ac:dyDescent="0.25">
      <c r="C114" s="1"/>
      <c r="D114" s="1"/>
      <c r="E114" s="1"/>
      <c r="F114" s="39"/>
      <c r="G114" s="39"/>
      <c r="H114" s="2"/>
      <c r="I114" s="2"/>
      <c r="J114" s="2"/>
      <c r="K114" s="105" t="str">
        <f t="shared" ca="1" si="1"/>
        <v/>
      </c>
    </row>
    <row r="115" spans="3:11" ht="27.6" customHeight="1" x14ac:dyDescent="0.25">
      <c r="C115" s="1"/>
      <c r="D115" s="1"/>
      <c r="E115" s="1"/>
      <c r="F115" s="39"/>
      <c r="G115" s="39"/>
      <c r="H115" s="2"/>
      <c r="I115" s="2"/>
      <c r="J115" s="2"/>
      <c r="K115" s="105" t="str">
        <f t="shared" ca="1" si="1"/>
        <v/>
      </c>
    </row>
    <row r="116" spans="3:11" ht="27.6" customHeight="1" x14ac:dyDescent="0.25">
      <c r="C116" s="1"/>
      <c r="D116" s="1"/>
      <c r="E116" s="1"/>
      <c r="F116" s="39"/>
      <c r="G116" s="39"/>
      <c r="H116" s="2"/>
      <c r="I116" s="2"/>
      <c r="J116" s="2"/>
      <c r="K116" s="105" t="str">
        <f t="shared" ca="1" si="1"/>
        <v/>
      </c>
    </row>
    <row r="117" spans="3:11" ht="27.6" customHeight="1" x14ac:dyDescent="0.25">
      <c r="C117" s="1"/>
      <c r="D117" s="1"/>
      <c r="E117" s="1"/>
      <c r="F117" s="39"/>
      <c r="G117" s="39"/>
      <c r="H117" s="2"/>
      <c r="I117" s="2"/>
      <c r="J117" s="2"/>
      <c r="K117" s="105" t="str">
        <f t="shared" ca="1" si="1"/>
        <v/>
      </c>
    </row>
    <row r="118" spans="3:11" ht="27.6" customHeight="1" x14ac:dyDescent="0.25">
      <c r="C118" s="1"/>
      <c r="D118" s="1"/>
      <c r="E118" s="1"/>
      <c r="F118" s="39"/>
      <c r="G118" s="39"/>
      <c r="H118" s="2"/>
      <c r="I118" s="2"/>
      <c r="J118" s="2"/>
      <c r="K118" s="105" t="str">
        <f t="shared" ca="1" si="1"/>
        <v/>
      </c>
    </row>
    <row r="119" spans="3:11" ht="27.6" customHeight="1" x14ac:dyDescent="0.25">
      <c r="C119" s="1"/>
      <c r="D119" s="1"/>
      <c r="E119" s="1"/>
      <c r="F119" s="39"/>
      <c r="G119" s="39"/>
      <c r="H119" s="2"/>
      <c r="I119" s="2"/>
      <c r="J119" s="2"/>
      <c r="K119" s="105" t="str">
        <f t="shared" ca="1" si="1"/>
        <v/>
      </c>
    </row>
    <row r="120" spans="3:11" ht="27.6" customHeight="1" x14ac:dyDescent="0.25">
      <c r="C120" s="1"/>
      <c r="D120" s="1"/>
      <c r="E120" s="1"/>
      <c r="F120" s="39"/>
      <c r="G120" s="39"/>
      <c r="H120" s="2"/>
      <c r="I120" s="2"/>
      <c r="J120" s="2"/>
      <c r="K120" s="105" t="str">
        <f t="shared" ca="1" si="1"/>
        <v/>
      </c>
    </row>
    <row r="121" spans="3:11" ht="27.6" customHeight="1" x14ac:dyDescent="0.25">
      <c r="C121" s="1"/>
      <c r="D121" s="1"/>
      <c r="E121" s="1"/>
      <c r="F121" s="39"/>
      <c r="G121" s="39"/>
      <c r="H121" s="2"/>
      <c r="I121" s="2"/>
      <c r="J121" s="2"/>
      <c r="K121" s="105" t="str">
        <f t="shared" ca="1" si="1"/>
        <v/>
      </c>
    </row>
    <row r="122" spans="3:11" ht="27.6" customHeight="1" x14ac:dyDescent="0.25">
      <c r="C122" s="1"/>
      <c r="D122" s="1"/>
      <c r="E122" s="1"/>
      <c r="F122" s="39"/>
      <c r="G122" s="39"/>
      <c r="H122" s="2"/>
      <c r="I122" s="2"/>
      <c r="J122" s="2"/>
      <c r="K122" s="105" t="str">
        <f t="shared" ca="1" si="1"/>
        <v/>
      </c>
    </row>
    <row r="123" spans="3:11" ht="27.6" customHeight="1" x14ac:dyDescent="0.25">
      <c r="C123" s="1"/>
      <c r="D123" s="1"/>
      <c r="E123" s="1"/>
      <c r="F123" s="39"/>
      <c r="G123" s="39"/>
      <c r="H123" s="2"/>
      <c r="I123" s="2"/>
      <c r="J123" s="2"/>
      <c r="K123" s="105" t="str">
        <f t="shared" ca="1" si="1"/>
        <v/>
      </c>
    </row>
    <row r="124" spans="3:11" ht="27.6" customHeight="1" x14ac:dyDescent="0.25">
      <c r="C124" s="1"/>
      <c r="D124" s="1"/>
      <c r="E124" s="1"/>
      <c r="F124" s="39"/>
      <c r="G124" s="39"/>
      <c r="H124" s="2"/>
      <c r="I124" s="2"/>
      <c r="J124" s="2"/>
      <c r="K124" s="105" t="str">
        <f t="shared" ca="1" si="1"/>
        <v/>
      </c>
    </row>
    <row r="125" spans="3:11" ht="27.6" customHeight="1" x14ac:dyDescent="0.25">
      <c r="C125" s="1"/>
      <c r="D125" s="1"/>
      <c r="E125" s="1"/>
      <c r="F125" s="39"/>
      <c r="G125" s="39"/>
      <c r="H125" s="2"/>
      <c r="I125" s="2"/>
      <c r="J125" s="2"/>
      <c r="K125" s="105" t="str">
        <f t="shared" ca="1" si="1"/>
        <v/>
      </c>
    </row>
    <row r="126" spans="3:11" ht="27.6" customHeight="1" x14ac:dyDescent="0.25">
      <c r="C126" s="1"/>
      <c r="D126" s="1"/>
      <c r="E126" s="1"/>
      <c r="F126" s="39"/>
      <c r="G126" s="39"/>
      <c r="H126" s="2"/>
      <c r="I126" s="2"/>
      <c r="J126" s="2"/>
      <c r="K126" s="105" t="str">
        <f t="shared" ca="1" si="1"/>
        <v/>
      </c>
    </row>
    <row r="127" spans="3:11" ht="27.6" customHeight="1" x14ac:dyDescent="0.25">
      <c r="C127" s="1"/>
      <c r="D127" s="1"/>
      <c r="E127" s="1"/>
      <c r="F127" s="39"/>
      <c r="G127" s="39"/>
      <c r="H127" s="2"/>
      <c r="I127" s="2"/>
      <c r="J127" s="2"/>
      <c r="K127" s="105" t="str">
        <f t="shared" ca="1" si="1"/>
        <v/>
      </c>
    </row>
    <row r="128" spans="3:11" ht="27.6" customHeight="1" x14ac:dyDescent="0.25">
      <c r="C128" s="1"/>
      <c r="D128" s="1"/>
      <c r="E128" s="1"/>
      <c r="F128" s="39"/>
      <c r="G128" s="39"/>
      <c r="H128" s="2"/>
      <c r="I128" s="2"/>
      <c r="J128" s="2"/>
      <c r="K128" s="105" t="str">
        <f t="shared" ca="1" si="1"/>
        <v/>
      </c>
    </row>
    <row r="129" spans="3:11" ht="27.6" customHeight="1" x14ac:dyDescent="0.25">
      <c r="C129" s="1"/>
      <c r="D129" s="1"/>
      <c r="E129" s="1"/>
      <c r="F129" s="39"/>
      <c r="G129" s="39"/>
      <c r="H129" s="2"/>
      <c r="I129" s="2"/>
      <c r="J129" s="2"/>
      <c r="K129" s="105" t="str">
        <f t="shared" ca="1" si="1"/>
        <v/>
      </c>
    </row>
    <row r="130" spans="3:11" ht="27.6" customHeight="1" x14ac:dyDescent="0.25">
      <c r="C130" s="1"/>
      <c r="D130" s="1"/>
      <c r="E130" s="1"/>
      <c r="F130" s="39"/>
      <c r="G130" s="39"/>
      <c r="H130" s="2"/>
      <c r="I130" s="2"/>
      <c r="J130" s="2"/>
      <c r="K130" s="105" t="str">
        <f t="shared" ca="1" si="1"/>
        <v/>
      </c>
    </row>
    <row r="131" spans="3:11" ht="27.6" customHeight="1" x14ac:dyDescent="0.25">
      <c r="C131" s="1"/>
      <c r="D131" s="1"/>
      <c r="E131" s="1"/>
      <c r="F131" s="39"/>
      <c r="G131" s="39"/>
      <c r="H131" s="2"/>
      <c r="I131" s="2"/>
      <c r="J131" s="2"/>
      <c r="K131" s="105" t="str">
        <f t="shared" ca="1" si="1"/>
        <v/>
      </c>
    </row>
    <row r="132" spans="3:11" ht="27.6" customHeight="1" x14ac:dyDescent="0.25">
      <c r="C132" s="1"/>
      <c r="D132" s="1"/>
      <c r="E132" s="1"/>
      <c r="F132" s="39"/>
      <c r="G132" s="39"/>
      <c r="H132" s="2"/>
      <c r="I132" s="2"/>
      <c r="J132" s="2"/>
      <c r="K132" s="105" t="str">
        <f t="shared" ca="1" si="1"/>
        <v/>
      </c>
    </row>
    <row r="133" spans="3:11" ht="27.6" customHeight="1" x14ac:dyDescent="0.25">
      <c r="C133" s="1"/>
      <c r="D133" s="1"/>
      <c r="E133" s="1"/>
      <c r="F133" s="39"/>
      <c r="G133" s="39"/>
      <c r="H133" s="2"/>
      <c r="I133" s="2"/>
      <c r="J133" s="2"/>
      <c r="K133" s="105" t="str">
        <f t="shared" ca="1" si="1"/>
        <v/>
      </c>
    </row>
    <row r="134" spans="3:11" ht="27.6" customHeight="1" x14ac:dyDescent="0.25">
      <c r="C134" s="1"/>
      <c r="D134" s="1"/>
      <c r="E134" s="1"/>
      <c r="F134" s="39"/>
      <c r="G134" s="39"/>
      <c r="H134" s="2"/>
      <c r="I134" s="2"/>
      <c r="J134" s="2"/>
      <c r="K134" s="105" t="str">
        <f t="shared" ref="K134:K197" ca="1" si="2">IFERROR(IF(C134="","",IF(H134="","Insertar la fecha de inicio",IF(I134="","Insertar la fecha de finalización prevista",IF(AND(J134&lt;&gt;"",J134&gt;I134),"Completado con retraso",IF(AND(J134&lt;&gt;"",J134&lt;=I134),"Concluido",IF(AND(I134&lt;TODAY(),J134=""),"Atrasado",IF(AND(J134="",H134&lt;=TODAY(),I134&gt;=TODAY()),"En curso",IF(H134&gt;TODAY(),"No iniciado","")))))))),"")</f>
        <v/>
      </c>
    </row>
    <row r="135" spans="3:11" ht="27.6" customHeight="1" x14ac:dyDescent="0.25">
      <c r="C135" s="1"/>
      <c r="D135" s="1"/>
      <c r="E135" s="1"/>
      <c r="F135" s="39"/>
      <c r="G135" s="39"/>
      <c r="H135" s="2"/>
      <c r="I135" s="2"/>
      <c r="J135" s="2"/>
      <c r="K135" s="105" t="str">
        <f t="shared" ca="1" si="2"/>
        <v/>
      </c>
    </row>
    <row r="136" spans="3:11" ht="27.6" customHeight="1" x14ac:dyDescent="0.25">
      <c r="C136" s="1"/>
      <c r="D136" s="1"/>
      <c r="E136" s="1"/>
      <c r="F136" s="39"/>
      <c r="G136" s="39"/>
      <c r="H136" s="2"/>
      <c r="I136" s="2"/>
      <c r="J136" s="2"/>
      <c r="K136" s="105" t="str">
        <f t="shared" ca="1" si="2"/>
        <v/>
      </c>
    </row>
    <row r="137" spans="3:11" ht="27.6" customHeight="1" x14ac:dyDescent="0.25">
      <c r="C137" s="1"/>
      <c r="D137" s="1"/>
      <c r="E137" s="1"/>
      <c r="F137" s="39"/>
      <c r="G137" s="39"/>
      <c r="H137" s="2"/>
      <c r="I137" s="2"/>
      <c r="J137" s="2"/>
      <c r="K137" s="105" t="str">
        <f t="shared" ca="1" si="2"/>
        <v/>
      </c>
    </row>
    <row r="138" spans="3:11" ht="27.6" customHeight="1" x14ac:dyDescent="0.25">
      <c r="C138" s="1"/>
      <c r="D138" s="1"/>
      <c r="E138" s="1"/>
      <c r="F138" s="39"/>
      <c r="G138" s="39"/>
      <c r="H138" s="2"/>
      <c r="I138" s="2"/>
      <c r="J138" s="2"/>
      <c r="K138" s="105" t="str">
        <f t="shared" ca="1" si="2"/>
        <v/>
      </c>
    </row>
    <row r="139" spans="3:11" ht="27.6" customHeight="1" x14ac:dyDescent="0.25">
      <c r="C139" s="1"/>
      <c r="D139" s="1"/>
      <c r="E139" s="1"/>
      <c r="F139" s="39"/>
      <c r="G139" s="39"/>
      <c r="H139" s="2"/>
      <c r="I139" s="2"/>
      <c r="J139" s="2"/>
      <c r="K139" s="105" t="str">
        <f t="shared" ca="1" si="2"/>
        <v/>
      </c>
    </row>
    <row r="140" spans="3:11" ht="27.6" customHeight="1" x14ac:dyDescent="0.25">
      <c r="C140" s="1"/>
      <c r="D140" s="1"/>
      <c r="E140" s="1"/>
      <c r="F140" s="39"/>
      <c r="G140" s="39"/>
      <c r="H140" s="2"/>
      <c r="I140" s="2"/>
      <c r="J140" s="2"/>
      <c r="K140" s="105" t="str">
        <f t="shared" ca="1" si="2"/>
        <v/>
      </c>
    </row>
    <row r="141" spans="3:11" ht="27.6" customHeight="1" x14ac:dyDescent="0.25">
      <c r="C141" s="1"/>
      <c r="D141" s="1"/>
      <c r="E141" s="1"/>
      <c r="F141" s="39"/>
      <c r="G141" s="39"/>
      <c r="H141" s="2"/>
      <c r="I141" s="2"/>
      <c r="J141" s="2"/>
      <c r="K141" s="105" t="str">
        <f t="shared" ca="1" si="2"/>
        <v/>
      </c>
    </row>
    <row r="142" spans="3:11" ht="27.6" customHeight="1" x14ac:dyDescent="0.25">
      <c r="C142" s="1"/>
      <c r="D142" s="1"/>
      <c r="E142" s="1"/>
      <c r="F142" s="39"/>
      <c r="G142" s="39"/>
      <c r="H142" s="2"/>
      <c r="I142" s="2"/>
      <c r="J142" s="2"/>
      <c r="K142" s="105" t="str">
        <f t="shared" ca="1" si="2"/>
        <v/>
      </c>
    </row>
    <row r="143" spans="3:11" ht="27.6" customHeight="1" x14ac:dyDescent="0.25">
      <c r="C143" s="1"/>
      <c r="D143" s="1"/>
      <c r="E143" s="1"/>
      <c r="F143" s="39"/>
      <c r="G143" s="39"/>
      <c r="H143" s="2"/>
      <c r="I143" s="2"/>
      <c r="J143" s="2"/>
      <c r="K143" s="105" t="str">
        <f t="shared" ca="1" si="2"/>
        <v/>
      </c>
    </row>
    <row r="144" spans="3:11" ht="27.6" customHeight="1" x14ac:dyDescent="0.25">
      <c r="C144" s="1"/>
      <c r="D144" s="1"/>
      <c r="E144" s="1"/>
      <c r="F144" s="39"/>
      <c r="G144" s="39"/>
      <c r="H144" s="2"/>
      <c r="I144" s="2"/>
      <c r="J144" s="2"/>
      <c r="K144" s="105" t="str">
        <f t="shared" ca="1" si="2"/>
        <v/>
      </c>
    </row>
    <row r="145" spans="3:11" ht="27.6" customHeight="1" x14ac:dyDescent="0.25">
      <c r="C145" s="1"/>
      <c r="D145" s="1"/>
      <c r="E145" s="1"/>
      <c r="F145" s="39"/>
      <c r="G145" s="39"/>
      <c r="H145" s="2"/>
      <c r="I145" s="2"/>
      <c r="J145" s="2"/>
      <c r="K145" s="105" t="str">
        <f t="shared" ca="1" si="2"/>
        <v/>
      </c>
    </row>
    <row r="146" spans="3:11" ht="27.6" customHeight="1" x14ac:dyDescent="0.25">
      <c r="C146" s="1"/>
      <c r="D146" s="1"/>
      <c r="E146" s="1"/>
      <c r="F146" s="39"/>
      <c r="G146" s="39"/>
      <c r="H146" s="2"/>
      <c r="I146" s="2"/>
      <c r="J146" s="2"/>
      <c r="K146" s="105" t="str">
        <f t="shared" ca="1" si="2"/>
        <v/>
      </c>
    </row>
    <row r="147" spans="3:11" ht="27.6" customHeight="1" x14ac:dyDescent="0.25">
      <c r="C147" s="1"/>
      <c r="D147" s="1"/>
      <c r="E147" s="1"/>
      <c r="F147" s="39"/>
      <c r="G147" s="39"/>
      <c r="H147" s="2"/>
      <c r="I147" s="2"/>
      <c r="J147" s="2"/>
      <c r="K147" s="105" t="str">
        <f t="shared" ca="1" si="2"/>
        <v/>
      </c>
    </row>
    <row r="148" spans="3:11" ht="27.6" customHeight="1" x14ac:dyDescent="0.25">
      <c r="C148" s="1"/>
      <c r="D148" s="1"/>
      <c r="E148" s="1"/>
      <c r="F148" s="39"/>
      <c r="G148" s="39"/>
      <c r="H148" s="2"/>
      <c r="I148" s="2"/>
      <c r="J148" s="2"/>
      <c r="K148" s="105" t="str">
        <f t="shared" ca="1" si="2"/>
        <v/>
      </c>
    </row>
    <row r="149" spans="3:11" ht="27.6" customHeight="1" x14ac:dyDescent="0.25">
      <c r="C149" s="1"/>
      <c r="D149" s="1"/>
      <c r="E149" s="1"/>
      <c r="F149" s="39"/>
      <c r="G149" s="39"/>
      <c r="H149" s="2"/>
      <c r="I149" s="2"/>
      <c r="J149" s="2"/>
      <c r="K149" s="105" t="str">
        <f t="shared" ca="1" si="2"/>
        <v/>
      </c>
    </row>
    <row r="150" spans="3:11" ht="27.6" customHeight="1" x14ac:dyDescent="0.25">
      <c r="C150" s="1"/>
      <c r="D150" s="1"/>
      <c r="E150" s="1"/>
      <c r="F150" s="39"/>
      <c r="G150" s="39"/>
      <c r="H150" s="2"/>
      <c r="I150" s="2"/>
      <c r="J150" s="2"/>
      <c r="K150" s="105" t="str">
        <f t="shared" ca="1" si="2"/>
        <v/>
      </c>
    </row>
    <row r="151" spans="3:11" ht="27.6" customHeight="1" x14ac:dyDescent="0.25">
      <c r="C151" s="1"/>
      <c r="D151" s="1"/>
      <c r="E151" s="1"/>
      <c r="F151" s="39"/>
      <c r="G151" s="39"/>
      <c r="H151" s="2"/>
      <c r="I151" s="2"/>
      <c r="J151" s="2"/>
      <c r="K151" s="105" t="str">
        <f t="shared" ca="1" si="2"/>
        <v/>
      </c>
    </row>
    <row r="152" spans="3:11" ht="27.6" customHeight="1" x14ac:dyDescent="0.25">
      <c r="C152" s="1"/>
      <c r="D152" s="1"/>
      <c r="E152" s="1"/>
      <c r="F152" s="39"/>
      <c r="G152" s="39"/>
      <c r="H152" s="2"/>
      <c r="I152" s="2"/>
      <c r="J152" s="2"/>
      <c r="K152" s="105" t="str">
        <f t="shared" ca="1" si="2"/>
        <v/>
      </c>
    </row>
    <row r="153" spans="3:11" ht="27.6" customHeight="1" x14ac:dyDescent="0.25">
      <c r="C153" s="1"/>
      <c r="D153" s="1"/>
      <c r="E153" s="1"/>
      <c r="F153" s="39"/>
      <c r="G153" s="39"/>
      <c r="H153" s="2"/>
      <c r="I153" s="2"/>
      <c r="J153" s="2"/>
      <c r="K153" s="105" t="str">
        <f t="shared" ca="1" si="2"/>
        <v/>
      </c>
    </row>
    <row r="154" spans="3:11" ht="27.6" customHeight="1" x14ac:dyDescent="0.25">
      <c r="C154" s="1"/>
      <c r="D154" s="1"/>
      <c r="E154" s="1"/>
      <c r="F154" s="39"/>
      <c r="G154" s="39"/>
      <c r="H154" s="2"/>
      <c r="I154" s="2"/>
      <c r="J154" s="2"/>
      <c r="K154" s="105" t="str">
        <f t="shared" ca="1" si="2"/>
        <v/>
      </c>
    </row>
    <row r="155" spans="3:11" ht="27.6" customHeight="1" x14ac:dyDescent="0.25">
      <c r="C155" s="1"/>
      <c r="D155" s="1"/>
      <c r="E155" s="1"/>
      <c r="F155" s="39"/>
      <c r="G155" s="39"/>
      <c r="H155" s="2"/>
      <c r="I155" s="2"/>
      <c r="J155" s="2"/>
      <c r="K155" s="105" t="str">
        <f t="shared" ca="1" si="2"/>
        <v/>
      </c>
    </row>
    <row r="156" spans="3:11" ht="27.6" customHeight="1" x14ac:dyDescent="0.25">
      <c r="C156" s="1"/>
      <c r="D156" s="1"/>
      <c r="E156" s="1"/>
      <c r="F156" s="39"/>
      <c r="G156" s="39"/>
      <c r="H156" s="2"/>
      <c r="I156" s="2"/>
      <c r="J156" s="2"/>
      <c r="K156" s="105" t="str">
        <f t="shared" ca="1" si="2"/>
        <v/>
      </c>
    </row>
    <row r="157" spans="3:11" ht="27.6" customHeight="1" x14ac:dyDescent="0.25">
      <c r="C157" s="1"/>
      <c r="D157" s="1"/>
      <c r="E157" s="1"/>
      <c r="F157" s="39"/>
      <c r="G157" s="39"/>
      <c r="H157" s="2"/>
      <c r="I157" s="2"/>
      <c r="J157" s="2"/>
      <c r="K157" s="105" t="str">
        <f t="shared" ca="1" si="2"/>
        <v/>
      </c>
    </row>
    <row r="158" spans="3:11" ht="27.6" customHeight="1" x14ac:dyDescent="0.25">
      <c r="C158" s="1"/>
      <c r="D158" s="1"/>
      <c r="E158" s="1"/>
      <c r="F158" s="39"/>
      <c r="G158" s="39"/>
      <c r="H158" s="2"/>
      <c r="I158" s="2"/>
      <c r="J158" s="2"/>
      <c r="K158" s="105" t="str">
        <f t="shared" ca="1" si="2"/>
        <v/>
      </c>
    </row>
    <row r="159" spans="3:11" ht="27.6" customHeight="1" x14ac:dyDescent="0.25">
      <c r="C159" s="1"/>
      <c r="D159" s="1"/>
      <c r="E159" s="1"/>
      <c r="F159" s="39"/>
      <c r="G159" s="39"/>
      <c r="H159" s="2"/>
      <c r="I159" s="2"/>
      <c r="J159" s="2"/>
      <c r="K159" s="105" t="str">
        <f t="shared" ca="1" si="2"/>
        <v/>
      </c>
    </row>
    <row r="160" spans="3:11" ht="27.6" customHeight="1" x14ac:dyDescent="0.25">
      <c r="C160" s="1"/>
      <c r="D160" s="1"/>
      <c r="E160" s="1"/>
      <c r="F160" s="39"/>
      <c r="G160" s="39"/>
      <c r="H160" s="2"/>
      <c r="I160" s="2"/>
      <c r="J160" s="2"/>
      <c r="K160" s="105" t="str">
        <f t="shared" ca="1" si="2"/>
        <v/>
      </c>
    </row>
    <row r="161" spans="3:11" ht="27.6" customHeight="1" x14ac:dyDescent="0.25">
      <c r="C161" s="1"/>
      <c r="D161" s="1"/>
      <c r="E161" s="1"/>
      <c r="F161" s="39"/>
      <c r="G161" s="39"/>
      <c r="H161" s="2"/>
      <c r="I161" s="2"/>
      <c r="J161" s="2"/>
      <c r="K161" s="105" t="str">
        <f t="shared" ca="1" si="2"/>
        <v/>
      </c>
    </row>
    <row r="162" spans="3:11" ht="27.6" customHeight="1" x14ac:dyDescent="0.25">
      <c r="C162" s="1"/>
      <c r="D162" s="1"/>
      <c r="E162" s="1"/>
      <c r="F162" s="39"/>
      <c r="G162" s="39"/>
      <c r="H162" s="2"/>
      <c r="I162" s="2"/>
      <c r="J162" s="2"/>
      <c r="K162" s="105" t="str">
        <f t="shared" ca="1" si="2"/>
        <v/>
      </c>
    </row>
    <row r="163" spans="3:11" ht="27.6" customHeight="1" x14ac:dyDescent="0.25">
      <c r="C163" s="1"/>
      <c r="D163" s="1"/>
      <c r="E163" s="1"/>
      <c r="F163" s="39"/>
      <c r="G163" s="39"/>
      <c r="H163" s="2"/>
      <c r="I163" s="2"/>
      <c r="J163" s="2"/>
      <c r="K163" s="105" t="str">
        <f t="shared" ca="1" si="2"/>
        <v/>
      </c>
    </row>
    <row r="164" spans="3:11" ht="27.6" customHeight="1" x14ac:dyDescent="0.25">
      <c r="C164" s="1"/>
      <c r="D164" s="1"/>
      <c r="E164" s="1"/>
      <c r="F164" s="39"/>
      <c r="G164" s="39"/>
      <c r="H164" s="2"/>
      <c r="I164" s="2"/>
      <c r="J164" s="2"/>
      <c r="K164" s="105" t="str">
        <f t="shared" ca="1" si="2"/>
        <v/>
      </c>
    </row>
    <row r="165" spans="3:11" ht="27.6" customHeight="1" x14ac:dyDescent="0.25">
      <c r="C165" s="1"/>
      <c r="D165" s="1"/>
      <c r="E165" s="1"/>
      <c r="F165" s="39"/>
      <c r="G165" s="39"/>
      <c r="H165" s="2"/>
      <c r="I165" s="2"/>
      <c r="J165" s="2"/>
      <c r="K165" s="105" t="str">
        <f t="shared" ca="1" si="2"/>
        <v/>
      </c>
    </row>
    <row r="166" spans="3:11" ht="27.6" customHeight="1" x14ac:dyDescent="0.25">
      <c r="C166" s="1"/>
      <c r="D166" s="1"/>
      <c r="E166" s="1"/>
      <c r="F166" s="39"/>
      <c r="G166" s="39"/>
      <c r="H166" s="2"/>
      <c r="I166" s="2"/>
      <c r="J166" s="2"/>
      <c r="K166" s="105" t="str">
        <f t="shared" ca="1" si="2"/>
        <v/>
      </c>
    </row>
    <row r="167" spans="3:11" ht="27.6" customHeight="1" x14ac:dyDescent="0.25">
      <c r="C167" s="1"/>
      <c r="D167" s="1"/>
      <c r="E167" s="1"/>
      <c r="F167" s="39"/>
      <c r="G167" s="39"/>
      <c r="H167" s="2"/>
      <c r="I167" s="2"/>
      <c r="J167" s="2"/>
      <c r="K167" s="105" t="str">
        <f t="shared" ca="1" si="2"/>
        <v/>
      </c>
    </row>
    <row r="168" spans="3:11" ht="27.6" customHeight="1" x14ac:dyDescent="0.25">
      <c r="C168" s="1"/>
      <c r="D168" s="1"/>
      <c r="E168" s="1"/>
      <c r="F168" s="39"/>
      <c r="G168" s="39"/>
      <c r="H168" s="2"/>
      <c r="I168" s="2"/>
      <c r="J168" s="2"/>
      <c r="K168" s="105" t="str">
        <f t="shared" ca="1" si="2"/>
        <v/>
      </c>
    </row>
    <row r="169" spans="3:11" ht="27.6" customHeight="1" x14ac:dyDescent="0.25">
      <c r="C169" s="1"/>
      <c r="D169" s="1"/>
      <c r="E169" s="1"/>
      <c r="F169" s="39"/>
      <c r="G169" s="39"/>
      <c r="H169" s="2"/>
      <c r="I169" s="2"/>
      <c r="J169" s="2"/>
      <c r="K169" s="105" t="str">
        <f t="shared" ca="1" si="2"/>
        <v/>
      </c>
    </row>
    <row r="170" spans="3:11" ht="27.6" customHeight="1" x14ac:dyDescent="0.25">
      <c r="C170" s="1"/>
      <c r="D170" s="1"/>
      <c r="E170" s="1"/>
      <c r="F170" s="39"/>
      <c r="G170" s="39"/>
      <c r="H170" s="2"/>
      <c r="I170" s="2"/>
      <c r="J170" s="2"/>
      <c r="K170" s="105" t="str">
        <f t="shared" ca="1" si="2"/>
        <v/>
      </c>
    </row>
    <row r="171" spans="3:11" ht="27.6" customHeight="1" x14ac:dyDescent="0.25">
      <c r="C171" s="1"/>
      <c r="D171" s="1"/>
      <c r="E171" s="1"/>
      <c r="F171" s="39"/>
      <c r="G171" s="39"/>
      <c r="H171" s="2"/>
      <c r="I171" s="2"/>
      <c r="J171" s="2"/>
      <c r="K171" s="105" t="str">
        <f t="shared" ca="1" si="2"/>
        <v/>
      </c>
    </row>
    <row r="172" spans="3:11" ht="27.6" customHeight="1" x14ac:dyDescent="0.25">
      <c r="C172" s="1"/>
      <c r="D172" s="1"/>
      <c r="E172" s="1"/>
      <c r="F172" s="39"/>
      <c r="G172" s="39"/>
      <c r="H172" s="2"/>
      <c r="I172" s="2"/>
      <c r="J172" s="2"/>
      <c r="K172" s="105" t="str">
        <f t="shared" ca="1" si="2"/>
        <v/>
      </c>
    </row>
    <row r="173" spans="3:11" ht="27.6" customHeight="1" x14ac:dyDescent="0.25">
      <c r="C173" s="1"/>
      <c r="D173" s="1"/>
      <c r="E173" s="1"/>
      <c r="F173" s="39"/>
      <c r="G173" s="39"/>
      <c r="H173" s="2"/>
      <c r="I173" s="2"/>
      <c r="J173" s="2"/>
      <c r="K173" s="105" t="str">
        <f t="shared" ca="1" si="2"/>
        <v/>
      </c>
    </row>
    <row r="174" spans="3:11" ht="27.6" customHeight="1" x14ac:dyDescent="0.25">
      <c r="C174" s="1"/>
      <c r="D174" s="1"/>
      <c r="E174" s="1"/>
      <c r="F174" s="39"/>
      <c r="G174" s="39"/>
      <c r="H174" s="2"/>
      <c r="I174" s="2"/>
      <c r="J174" s="2"/>
      <c r="K174" s="105" t="str">
        <f t="shared" ca="1" si="2"/>
        <v/>
      </c>
    </row>
    <row r="175" spans="3:11" ht="27.6" customHeight="1" x14ac:dyDescent="0.25">
      <c r="C175" s="1"/>
      <c r="D175" s="1"/>
      <c r="E175" s="1"/>
      <c r="F175" s="39"/>
      <c r="G175" s="39"/>
      <c r="H175" s="2"/>
      <c r="I175" s="2"/>
      <c r="J175" s="2"/>
      <c r="K175" s="105" t="str">
        <f t="shared" ca="1" si="2"/>
        <v/>
      </c>
    </row>
    <row r="176" spans="3:11" ht="27.6" customHeight="1" x14ac:dyDescent="0.25">
      <c r="C176" s="1"/>
      <c r="D176" s="1"/>
      <c r="E176" s="1"/>
      <c r="F176" s="39"/>
      <c r="G176" s="39"/>
      <c r="H176" s="2"/>
      <c r="I176" s="2"/>
      <c r="J176" s="2"/>
      <c r="K176" s="105" t="str">
        <f t="shared" ca="1" si="2"/>
        <v/>
      </c>
    </row>
    <row r="177" spans="3:11" ht="27.6" customHeight="1" x14ac:dyDescent="0.25">
      <c r="C177" s="1"/>
      <c r="D177" s="1"/>
      <c r="E177" s="1"/>
      <c r="F177" s="39"/>
      <c r="G177" s="39"/>
      <c r="H177" s="2"/>
      <c r="I177" s="2"/>
      <c r="J177" s="2"/>
      <c r="K177" s="105" t="str">
        <f t="shared" ca="1" si="2"/>
        <v/>
      </c>
    </row>
    <row r="178" spans="3:11" ht="27.6" customHeight="1" x14ac:dyDescent="0.25">
      <c r="C178" s="1"/>
      <c r="D178" s="1"/>
      <c r="E178" s="1"/>
      <c r="F178" s="39"/>
      <c r="G178" s="39"/>
      <c r="H178" s="2"/>
      <c r="I178" s="2"/>
      <c r="J178" s="2"/>
      <c r="K178" s="105" t="str">
        <f t="shared" ca="1" si="2"/>
        <v/>
      </c>
    </row>
    <row r="179" spans="3:11" ht="27.6" customHeight="1" x14ac:dyDescent="0.25">
      <c r="C179" s="1"/>
      <c r="D179" s="1"/>
      <c r="E179" s="1"/>
      <c r="F179" s="39"/>
      <c r="G179" s="39"/>
      <c r="H179" s="2"/>
      <c r="I179" s="2"/>
      <c r="J179" s="2"/>
      <c r="K179" s="105" t="str">
        <f t="shared" ca="1" si="2"/>
        <v/>
      </c>
    </row>
    <row r="180" spans="3:11" ht="27.6" customHeight="1" x14ac:dyDescent="0.25">
      <c r="C180" s="1"/>
      <c r="D180" s="1"/>
      <c r="E180" s="1"/>
      <c r="F180" s="39"/>
      <c r="G180" s="39"/>
      <c r="H180" s="2"/>
      <c r="I180" s="2"/>
      <c r="J180" s="2"/>
      <c r="K180" s="105" t="str">
        <f t="shared" ca="1" si="2"/>
        <v/>
      </c>
    </row>
    <row r="181" spans="3:11" ht="27.6" customHeight="1" x14ac:dyDescent="0.25">
      <c r="C181" s="1"/>
      <c r="D181" s="1"/>
      <c r="E181" s="1"/>
      <c r="F181" s="39"/>
      <c r="G181" s="39"/>
      <c r="H181" s="2"/>
      <c r="I181" s="2"/>
      <c r="J181" s="2"/>
      <c r="K181" s="105" t="str">
        <f t="shared" ca="1" si="2"/>
        <v/>
      </c>
    </row>
    <row r="182" spans="3:11" ht="27.6" customHeight="1" x14ac:dyDescent="0.25">
      <c r="C182" s="1"/>
      <c r="D182" s="1"/>
      <c r="E182" s="1"/>
      <c r="F182" s="39"/>
      <c r="G182" s="39"/>
      <c r="H182" s="2"/>
      <c r="I182" s="2"/>
      <c r="J182" s="2"/>
      <c r="K182" s="105" t="str">
        <f t="shared" ca="1" si="2"/>
        <v/>
      </c>
    </row>
    <row r="183" spans="3:11" ht="27.6" customHeight="1" x14ac:dyDescent="0.25">
      <c r="C183" s="1"/>
      <c r="D183" s="1"/>
      <c r="E183" s="1"/>
      <c r="F183" s="39"/>
      <c r="G183" s="39"/>
      <c r="H183" s="2"/>
      <c r="I183" s="2"/>
      <c r="J183" s="2"/>
      <c r="K183" s="105" t="str">
        <f t="shared" ca="1" si="2"/>
        <v/>
      </c>
    </row>
    <row r="184" spans="3:11" ht="27.6" customHeight="1" x14ac:dyDescent="0.25">
      <c r="C184" s="1"/>
      <c r="D184" s="1"/>
      <c r="E184" s="1"/>
      <c r="F184" s="39"/>
      <c r="G184" s="39"/>
      <c r="H184" s="2"/>
      <c r="I184" s="2"/>
      <c r="J184" s="2"/>
      <c r="K184" s="105" t="str">
        <f t="shared" ca="1" si="2"/>
        <v/>
      </c>
    </row>
    <row r="185" spans="3:11" ht="27.6" customHeight="1" x14ac:dyDescent="0.25">
      <c r="C185" s="1"/>
      <c r="D185" s="1"/>
      <c r="E185" s="1"/>
      <c r="F185" s="39"/>
      <c r="G185" s="39"/>
      <c r="H185" s="2"/>
      <c r="I185" s="2"/>
      <c r="J185" s="2"/>
      <c r="K185" s="105" t="str">
        <f t="shared" ca="1" si="2"/>
        <v/>
      </c>
    </row>
    <row r="186" spans="3:11" ht="27.6" customHeight="1" x14ac:dyDescent="0.25">
      <c r="C186" s="1"/>
      <c r="D186" s="1"/>
      <c r="E186" s="1"/>
      <c r="F186" s="39"/>
      <c r="G186" s="39"/>
      <c r="H186" s="2"/>
      <c r="I186" s="2"/>
      <c r="J186" s="2"/>
      <c r="K186" s="105" t="str">
        <f t="shared" ca="1" si="2"/>
        <v/>
      </c>
    </row>
    <row r="187" spans="3:11" ht="27.6" customHeight="1" x14ac:dyDescent="0.25">
      <c r="C187" s="1"/>
      <c r="D187" s="1"/>
      <c r="E187" s="1"/>
      <c r="F187" s="39"/>
      <c r="G187" s="39"/>
      <c r="H187" s="2"/>
      <c r="I187" s="2"/>
      <c r="J187" s="2"/>
      <c r="K187" s="105" t="str">
        <f t="shared" ca="1" si="2"/>
        <v/>
      </c>
    </row>
    <row r="188" spans="3:11" ht="27.6" customHeight="1" x14ac:dyDescent="0.25">
      <c r="C188" s="1"/>
      <c r="D188" s="1"/>
      <c r="E188" s="1"/>
      <c r="F188" s="39"/>
      <c r="G188" s="39"/>
      <c r="H188" s="2"/>
      <c r="I188" s="2"/>
      <c r="J188" s="2"/>
      <c r="K188" s="105" t="str">
        <f t="shared" ca="1" si="2"/>
        <v/>
      </c>
    </row>
    <row r="189" spans="3:11" ht="27.6" customHeight="1" x14ac:dyDescent="0.25">
      <c r="C189" s="1"/>
      <c r="D189" s="1"/>
      <c r="E189" s="1"/>
      <c r="F189" s="39"/>
      <c r="G189" s="39"/>
      <c r="H189" s="2"/>
      <c r="I189" s="2"/>
      <c r="J189" s="2"/>
      <c r="K189" s="105" t="str">
        <f t="shared" ca="1" si="2"/>
        <v/>
      </c>
    </row>
    <row r="190" spans="3:11" ht="27.6" customHeight="1" x14ac:dyDescent="0.25">
      <c r="C190" s="1"/>
      <c r="D190" s="1"/>
      <c r="E190" s="1"/>
      <c r="F190" s="39"/>
      <c r="G190" s="39"/>
      <c r="H190" s="2"/>
      <c r="I190" s="2"/>
      <c r="J190" s="2"/>
      <c r="K190" s="105" t="str">
        <f t="shared" ca="1" si="2"/>
        <v/>
      </c>
    </row>
    <row r="191" spans="3:11" ht="27.6" customHeight="1" x14ac:dyDescent="0.25">
      <c r="C191" s="1"/>
      <c r="D191" s="1"/>
      <c r="E191" s="1"/>
      <c r="F191" s="39"/>
      <c r="G191" s="39"/>
      <c r="H191" s="2"/>
      <c r="I191" s="2"/>
      <c r="J191" s="2"/>
      <c r="K191" s="105" t="str">
        <f t="shared" ca="1" si="2"/>
        <v/>
      </c>
    </row>
    <row r="192" spans="3:11" ht="27.6" customHeight="1" x14ac:dyDescent="0.25">
      <c r="C192" s="1"/>
      <c r="D192" s="1"/>
      <c r="E192" s="1"/>
      <c r="F192" s="39"/>
      <c r="G192" s="39"/>
      <c r="H192" s="2"/>
      <c r="I192" s="2"/>
      <c r="J192" s="2"/>
      <c r="K192" s="105" t="str">
        <f t="shared" ca="1" si="2"/>
        <v/>
      </c>
    </row>
    <row r="193" spans="3:11" ht="27.6" customHeight="1" x14ac:dyDescent="0.25">
      <c r="C193" s="1"/>
      <c r="D193" s="1"/>
      <c r="E193" s="1"/>
      <c r="F193" s="39"/>
      <c r="G193" s="39"/>
      <c r="H193" s="2"/>
      <c r="I193" s="2"/>
      <c r="J193" s="2"/>
      <c r="K193" s="105" t="str">
        <f t="shared" ca="1" si="2"/>
        <v/>
      </c>
    </row>
    <row r="194" spans="3:11" ht="27.6" customHeight="1" x14ac:dyDescent="0.25">
      <c r="C194" s="1"/>
      <c r="D194" s="1"/>
      <c r="E194" s="1"/>
      <c r="F194" s="39"/>
      <c r="G194" s="39"/>
      <c r="H194" s="2"/>
      <c r="I194" s="2"/>
      <c r="J194" s="2"/>
      <c r="K194" s="105" t="str">
        <f t="shared" ca="1" si="2"/>
        <v/>
      </c>
    </row>
    <row r="195" spans="3:11" ht="27.6" customHeight="1" x14ac:dyDescent="0.25">
      <c r="C195" s="1"/>
      <c r="D195" s="1"/>
      <c r="E195" s="1"/>
      <c r="F195" s="39"/>
      <c r="G195" s="39"/>
      <c r="H195" s="2"/>
      <c r="I195" s="2"/>
      <c r="J195" s="2"/>
      <c r="K195" s="105" t="str">
        <f t="shared" ca="1" si="2"/>
        <v/>
      </c>
    </row>
    <row r="196" spans="3:11" ht="27.6" customHeight="1" x14ac:dyDescent="0.25">
      <c r="C196" s="1"/>
      <c r="D196" s="1"/>
      <c r="E196" s="1"/>
      <c r="F196" s="39"/>
      <c r="G196" s="39"/>
      <c r="H196" s="2"/>
      <c r="I196" s="2"/>
      <c r="J196" s="2"/>
      <c r="K196" s="105" t="str">
        <f t="shared" ca="1" si="2"/>
        <v/>
      </c>
    </row>
    <row r="197" spans="3:11" ht="27.6" customHeight="1" x14ac:dyDescent="0.25">
      <c r="C197" s="1"/>
      <c r="D197" s="1"/>
      <c r="E197" s="1"/>
      <c r="F197" s="39"/>
      <c r="G197" s="39"/>
      <c r="H197" s="2"/>
      <c r="I197" s="2"/>
      <c r="J197" s="2"/>
      <c r="K197" s="105" t="str">
        <f t="shared" ca="1" si="2"/>
        <v/>
      </c>
    </row>
    <row r="198" spans="3:11" ht="27.6" customHeight="1" x14ac:dyDescent="0.25">
      <c r="C198" s="1"/>
      <c r="D198" s="1"/>
      <c r="E198" s="1"/>
      <c r="F198" s="39"/>
      <c r="G198" s="39"/>
      <c r="H198" s="2"/>
      <c r="I198" s="2"/>
      <c r="J198" s="2"/>
      <c r="K198" s="105" t="str">
        <f t="shared" ref="K198:K261" ca="1" si="3">IFERROR(IF(C198="","",IF(H198="","Insertar la fecha de inicio",IF(I198="","Insertar la fecha de finalización prevista",IF(AND(J198&lt;&gt;"",J198&gt;I198),"Completado con retraso",IF(AND(J198&lt;&gt;"",J198&lt;=I198),"Concluido",IF(AND(I198&lt;TODAY(),J198=""),"Atrasado",IF(AND(J198="",H198&lt;=TODAY(),I198&gt;=TODAY()),"En curso",IF(H198&gt;TODAY(),"No iniciado","")))))))),"")</f>
        <v/>
      </c>
    </row>
    <row r="199" spans="3:11" ht="27.6" customHeight="1" x14ac:dyDescent="0.25">
      <c r="C199" s="1"/>
      <c r="D199" s="1"/>
      <c r="E199" s="1"/>
      <c r="F199" s="39"/>
      <c r="G199" s="39"/>
      <c r="H199" s="2"/>
      <c r="I199" s="2"/>
      <c r="J199" s="2"/>
      <c r="K199" s="105" t="str">
        <f t="shared" ca="1" si="3"/>
        <v/>
      </c>
    </row>
    <row r="200" spans="3:11" ht="27.6" customHeight="1" x14ac:dyDescent="0.25">
      <c r="C200" s="1"/>
      <c r="D200" s="1"/>
      <c r="E200" s="1"/>
      <c r="F200" s="39"/>
      <c r="G200" s="39"/>
      <c r="H200" s="2"/>
      <c r="I200" s="2"/>
      <c r="J200" s="2"/>
      <c r="K200" s="105" t="str">
        <f t="shared" ca="1" si="3"/>
        <v/>
      </c>
    </row>
    <row r="201" spans="3:11" ht="27.6" customHeight="1" x14ac:dyDescent="0.25">
      <c r="C201" s="1"/>
      <c r="D201" s="1"/>
      <c r="E201" s="1"/>
      <c r="F201" s="39"/>
      <c r="G201" s="39"/>
      <c r="H201" s="2"/>
      <c r="I201" s="2"/>
      <c r="J201" s="2"/>
      <c r="K201" s="105" t="str">
        <f t="shared" ca="1" si="3"/>
        <v/>
      </c>
    </row>
    <row r="202" spans="3:11" ht="27.6" customHeight="1" x14ac:dyDescent="0.25">
      <c r="C202" s="1"/>
      <c r="D202" s="1"/>
      <c r="E202" s="1"/>
      <c r="F202" s="39"/>
      <c r="G202" s="39"/>
      <c r="H202" s="2"/>
      <c r="I202" s="2"/>
      <c r="J202" s="2"/>
      <c r="K202" s="105" t="str">
        <f t="shared" ca="1" si="3"/>
        <v/>
      </c>
    </row>
    <row r="203" spans="3:11" ht="27.6" customHeight="1" x14ac:dyDescent="0.25">
      <c r="C203" s="1"/>
      <c r="D203" s="1"/>
      <c r="E203" s="1"/>
      <c r="F203" s="39"/>
      <c r="G203" s="39"/>
      <c r="H203" s="2"/>
      <c r="I203" s="2"/>
      <c r="J203" s="2"/>
      <c r="K203" s="105" t="str">
        <f t="shared" ca="1" si="3"/>
        <v/>
      </c>
    </row>
    <row r="204" spans="3:11" ht="27.6" customHeight="1" x14ac:dyDescent="0.25">
      <c r="C204" s="1"/>
      <c r="D204" s="1"/>
      <c r="E204" s="1"/>
      <c r="F204" s="39"/>
      <c r="G204" s="39"/>
      <c r="H204" s="2"/>
      <c r="I204" s="2"/>
      <c r="J204" s="2"/>
      <c r="K204" s="105" t="str">
        <f t="shared" ca="1" si="3"/>
        <v/>
      </c>
    </row>
    <row r="205" spans="3:11" ht="27.6" customHeight="1" x14ac:dyDescent="0.25">
      <c r="C205" s="1"/>
      <c r="D205" s="1"/>
      <c r="E205" s="1"/>
      <c r="F205" s="39"/>
      <c r="G205" s="39"/>
      <c r="H205" s="2"/>
      <c r="I205" s="2"/>
      <c r="J205" s="2"/>
      <c r="K205" s="105" t="str">
        <f t="shared" ca="1" si="3"/>
        <v/>
      </c>
    </row>
    <row r="206" spans="3:11" ht="27.6" customHeight="1" x14ac:dyDescent="0.25">
      <c r="C206" s="1"/>
      <c r="D206" s="1"/>
      <c r="E206" s="1"/>
      <c r="F206" s="39"/>
      <c r="G206" s="39"/>
      <c r="H206" s="2"/>
      <c r="I206" s="2"/>
      <c r="J206" s="2"/>
      <c r="K206" s="105" t="str">
        <f t="shared" ca="1" si="3"/>
        <v/>
      </c>
    </row>
    <row r="207" spans="3:11" ht="27.6" customHeight="1" x14ac:dyDescent="0.25">
      <c r="C207" s="1"/>
      <c r="D207" s="1"/>
      <c r="E207" s="1"/>
      <c r="F207" s="39"/>
      <c r="G207" s="39"/>
      <c r="H207" s="2"/>
      <c r="I207" s="2"/>
      <c r="J207" s="2"/>
      <c r="K207" s="105" t="str">
        <f t="shared" ca="1" si="3"/>
        <v/>
      </c>
    </row>
    <row r="208" spans="3:11" ht="27.6" customHeight="1" x14ac:dyDescent="0.25">
      <c r="C208" s="1"/>
      <c r="D208" s="1"/>
      <c r="E208" s="1"/>
      <c r="F208" s="39"/>
      <c r="G208" s="39"/>
      <c r="H208" s="2"/>
      <c r="I208" s="2"/>
      <c r="J208" s="2"/>
      <c r="K208" s="105" t="str">
        <f t="shared" ca="1" si="3"/>
        <v/>
      </c>
    </row>
    <row r="209" spans="3:11" ht="27.6" customHeight="1" x14ac:dyDescent="0.25">
      <c r="C209" s="1"/>
      <c r="D209" s="1"/>
      <c r="E209" s="1"/>
      <c r="F209" s="39"/>
      <c r="G209" s="39"/>
      <c r="H209" s="2"/>
      <c r="I209" s="2"/>
      <c r="J209" s="2"/>
      <c r="K209" s="105" t="str">
        <f t="shared" ca="1" si="3"/>
        <v/>
      </c>
    </row>
    <row r="210" spans="3:11" ht="27.6" customHeight="1" x14ac:dyDescent="0.25">
      <c r="C210" s="1"/>
      <c r="D210" s="1"/>
      <c r="E210" s="1"/>
      <c r="F210" s="39"/>
      <c r="G210" s="39"/>
      <c r="H210" s="2"/>
      <c r="I210" s="2"/>
      <c r="J210" s="2"/>
      <c r="K210" s="105" t="str">
        <f t="shared" ca="1" si="3"/>
        <v/>
      </c>
    </row>
    <row r="211" spans="3:11" ht="27.6" customHeight="1" x14ac:dyDescent="0.25">
      <c r="C211" s="1"/>
      <c r="D211" s="1"/>
      <c r="E211" s="1"/>
      <c r="F211" s="39"/>
      <c r="G211" s="39"/>
      <c r="H211" s="2"/>
      <c r="I211" s="2"/>
      <c r="J211" s="2"/>
      <c r="K211" s="105" t="str">
        <f t="shared" ca="1" si="3"/>
        <v/>
      </c>
    </row>
    <row r="212" spans="3:11" ht="27.6" customHeight="1" x14ac:dyDescent="0.25">
      <c r="C212" s="1"/>
      <c r="D212" s="1"/>
      <c r="E212" s="1"/>
      <c r="F212" s="39"/>
      <c r="G212" s="39"/>
      <c r="H212" s="2"/>
      <c r="I212" s="2"/>
      <c r="J212" s="2"/>
      <c r="K212" s="105" t="str">
        <f t="shared" ca="1" si="3"/>
        <v/>
      </c>
    </row>
    <row r="213" spans="3:11" ht="27.6" customHeight="1" x14ac:dyDescent="0.25">
      <c r="C213" s="1"/>
      <c r="D213" s="1"/>
      <c r="E213" s="1"/>
      <c r="F213" s="39"/>
      <c r="G213" s="39"/>
      <c r="H213" s="2"/>
      <c r="I213" s="2"/>
      <c r="J213" s="2"/>
      <c r="K213" s="105" t="str">
        <f t="shared" ca="1" si="3"/>
        <v/>
      </c>
    </row>
    <row r="214" spans="3:11" ht="27.6" customHeight="1" x14ac:dyDescent="0.25">
      <c r="C214" s="1"/>
      <c r="D214" s="1"/>
      <c r="E214" s="1"/>
      <c r="F214" s="39"/>
      <c r="G214" s="39"/>
      <c r="H214" s="2"/>
      <c r="I214" s="2"/>
      <c r="J214" s="2"/>
      <c r="K214" s="105" t="str">
        <f t="shared" ca="1" si="3"/>
        <v/>
      </c>
    </row>
    <row r="215" spans="3:11" ht="27.6" customHeight="1" x14ac:dyDescent="0.25">
      <c r="C215" s="1"/>
      <c r="D215" s="1"/>
      <c r="E215" s="1"/>
      <c r="F215" s="39"/>
      <c r="G215" s="39"/>
      <c r="H215" s="2"/>
      <c r="I215" s="2"/>
      <c r="J215" s="2"/>
      <c r="K215" s="105" t="str">
        <f t="shared" ca="1" si="3"/>
        <v/>
      </c>
    </row>
    <row r="216" spans="3:11" ht="27.6" customHeight="1" x14ac:dyDescent="0.25">
      <c r="C216" s="1"/>
      <c r="D216" s="1"/>
      <c r="E216" s="1"/>
      <c r="F216" s="39"/>
      <c r="G216" s="39"/>
      <c r="H216" s="2"/>
      <c r="I216" s="2"/>
      <c r="J216" s="2"/>
      <c r="K216" s="105" t="str">
        <f t="shared" ca="1" si="3"/>
        <v/>
      </c>
    </row>
    <row r="217" spans="3:11" ht="27.6" customHeight="1" x14ac:dyDescent="0.25">
      <c r="C217" s="1"/>
      <c r="D217" s="1"/>
      <c r="E217" s="1"/>
      <c r="F217" s="39"/>
      <c r="G217" s="39"/>
      <c r="H217" s="2"/>
      <c r="I217" s="2"/>
      <c r="J217" s="2"/>
      <c r="K217" s="105" t="str">
        <f t="shared" ca="1" si="3"/>
        <v/>
      </c>
    </row>
    <row r="218" spans="3:11" ht="27.6" customHeight="1" x14ac:dyDescent="0.25">
      <c r="C218" s="1"/>
      <c r="D218" s="1"/>
      <c r="E218" s="1"/>
      <c r="F218" s="39"/>
      <c r="G218" s="39"/>
      <c r="H218" s="2"/>
      <c r="I218" s="2"/>
      <c r="J218" s="2"/>
      <c r="K218" s="105" t="str">
        <f t="shared" ca="1" si="3"/>
        <v/>
      </c>
    </row>
    <row r="219" spans="3:11" ht="27.6" customHeight="1" x14ac:dyDescent="0.25">
      <c r="C219" s="1"/>
      <c r="D219" s="1"/>
      <c r="E219" s="1"/>
      <c r="F219" s="39"/>
      <c r="G219" s="39"/>
      <c r="H219" s="2"/>
      <c r="I219" s="2"/>
      <c r="J219" s="2"/>
      <c r="K219" s="105" t="str">
        <f t="shared" ca="1" si="3"/>
        <v/>
      </c>
    </row>
    <row r="220" spans="3:11" ht="27.6" customHeight="1" x14ac:dyDescent="0.25">
      <c r="C220" s="1"/>
      <c r="D220" s="1"/>
      <c r="E220" s="1"/>
      <c r="F220" s="39"/>
      <c r="G220" s="39"/>
      <c r="H220" s="2"/>
      <c r="I220" s="2"/>
      <c r="J220" s="2"/>
      <c r="K220" s="105" t="str">
        <f t="shared" ca="1" si="3"/>
        <v/>
      </c>
    </row>
    <row r="221" spans="3:11" ht="27.6" customHeight="1" x14ac:dyDescent="0.25">
      <c r="C221" s="1"/>
      <c r="D221" s="1"/>
      <c r="E221" s="1"/>
      <c r="F221" s="39"/>
      <c r="G221" s="39"/>
      <c r="H221" s="2"/>
      <c r="I221" s="2"/>
      <c r="J221" s="2"/>
      <c r="K221" s="105" t="str">
        <f t="shared" ca="1" si="3"/>
        <v/>
      </c>
    </row>
    <row r="222" spans="3:11" ht="27.6" customHeight="1" x14ac:dyDescent="0.25">
      <c r="C222" s="1"/>
      <c r="D222" s="1"/>
      <c r="E222" s="1"/>
      <c r="F222" s="39"/>
      <c r="G222" s="39"/>
      <c r="H222" s="2"/>
      <c r="I222" s="2"/>
      <c r="J222" s="2"/>
      <c r="K222" s="105" t="str">
        <f t="shared" ca="1" si="3"/>
        <v/>
      </c>
    </row>
    <row r="223" spans="3:11" ht="27.6" customHeight="1" x14ac:dyDescent="0.25">
      <c r="C223" s="1"/>
      <c r="D223" s="1"/>
      <c r="E223" s="1"/>
      <c r="F223" s="39"/>
      <c r="G223" s="39"/>
      <c r="H223" s="2"/>
      <c r="I223" s="2"/>
      <c r="J223" s="2"/>
      <c r="K223" s="105" t="str">
        <f t="shared" ca="1" si="3"/>
        <v/>
      </c>
    </row>
    <row r="224" spans="3:11" ht="27.6" customHeight="1" x14ac:dyDescent="0.25">
      <c r="C224" s="1"/>
      <c r="D224" s="1"/>
      <c r="E224" s="1"/>
      <c r="F224" s="39"/>
      <c r="G224" s="39"/>
      <c r="H224" s="2"/>
      <c r="I224" s="2"/>
      <c r="J224" s="2"/>
      <c r="K224" s="105" t="str">
        <f t="shared" ca="1" si="3"/>
        <v/>
      </c>
    </row>
    <row r="225" spans="3:11" ht="27.6" customHeight="1" x14ac:dyDescent="0.25">
      <c r="C225" s="1"/>
      <c r="D225" s="1"/>
      <c r="E225" s="1"/>
      <c r="F225" s="39"/>
      <c r="G225" s="39"/>
      <c r="H225" s="2"/>
      <c r="I225" s="2"/>
      <c r="J225" s="2"/>
      <c r="K225" s="105" t="str">
        <f t="shared" ca="1" si="3"/>
        <v/>
      </c>
    </row>
    <row r="226" spans="3:11" ht="27.6" customHeight="1" x14ac:dyDescent="0.25">
      <c r="C226" s="1"/>
      <c r="D226" s="1"/>
      <c r="E226" s="1"/>
      <c r="F226" s="39"/>
      <c r="G226" s="39"/>
      <c r="H226" s="2"/>
      <c r="I226" s="2"/>
      <c r="J226" s="2"/>
      <c r="K226" s="105" t="str">
        <f t="shared" ca="1" si="3"/>
        <v/>
      </c>
    </row>
    <row r="227" spans="3:11" ht="27.6" customHeight="1" x14ac:dyDescent="0.25">
      <c r="C227" s="1"/>
      <c r="D227" s="1"/>
      <c r="E227" s="1"/>
      <c r="F227" s="39"/>
      <c r="G227" s="39"/>
      <c r="H227" s="2"/>
      <c r="I227" s="2"/>
      <c r="J227" s="2"/>
      <c r="K227" s="105" t="str">
        <f t="shared" ca="1" si="3"/>
        <v/>
      </c>
    </row>
    <row r="228" spans="3:11" ht="27.6" customHeight="1" x14ac:dyDescent="0.25">
      <c r="C228" s="1"/>
      <c r="D228" s="1"/>
      <c r="E228" s="1"/>
      <c r="F228" s="39"/>
      <c r="G228" s="39"/>
      <c r="H228" s="2"/>
      <c r="I228" s="2"/>
      <c r="J228" s="2"/>
      <c r="K228" s="105" t="str">
        <f t="shared" ca="1" si="3"/>
        <v/>
      </c>
    </row>
    <row r="229" spans="3:11" ht="27.6" customHeight="1" x14ac:dyDescent="0.25">
      <c r="C229" s="1"/>
      <c r="D229" s="1"/>
      <c r="E229" s="1"/>
      <c r="F229" s="39"/>
      <c r="G229" s="39"/>
      <c r="H229" s="2"/>
      <c r="I229" s="2"/>
      <c r="J229" s="2"/>
      <c r="K229" s="105" t="str">
        <f t="shared" ca="1" si="3"/>
        <v/>
      </c>
    </row>
    <row r="230" spans="3:11" ht="27.6" customHeight="1" x14ac:dyDescent="0.25">
      <c r="C230" s="1"/>
      <c r="D230" s="1"/>
      <c r="E230" s="1"/>
      <c r="F230" s="39"/>
      <c r="G230" s="39"/>
      <c r="H230" s="2"/>
      <c r="I230" s="2"/>
      <c r="J230" s="2"/>
      <c r="K230" s="105" t="str">
        <f t="shared" ca="1" si="3"/>
        <v/>
      </c>
    </row>
    <row r="231" spans="3:11" ht="27.6" customHeight="1" x14ac:dyDescent="0.25">
      <c r="C231" s="1"/>
      <c r="D231" s="1"/>
      <c r="E231" s="1"/>
      <c r="F231" s="39"/>
      <c r="G231" s="39"/>
      <c r="H231" s="2"/>
      <c r="I231" s="2"/>
      <c r="J231" s="2"/>
      <c r="K231" s="105" t="str">
        <f t="shared" ca="1" si="3"/>
        <v/>
      </c>
    </row>
    <row r="232" spans="3:11" ht="27.6" customHeight="1" x14ac:dyDescent="0.25">
      <c r="C232" s="1"/>
      <c r="D232" s="1"/>
      <c r="E232" s="1"/>
      <c r="F232" s="39"/>
      <c r="G232" s="39"/>
      <c r="H232" s="2"/>
      <c r="I232" s="2"/>
      <c r="J232" s="2"/>
      <c r="K232" s="105" t="str">
        <f t="shared" ca="1" si="3"/>
        <v/>
      </c>
    </row>
    <row r="233" spans="3:11" ht="27.6" customHeight="1" x14ac:dyDescent="0.25">
      <c r="C233" s="1"/>
      <c r="D233" s="1"/>
      <c r="E233" s="1"/>
      <c r="F233" s="39"/>
      <c r="G233" s="39"/>
      <c r="H233" s="2"/>
      <c r="I233" s="2"/>
      <c r="J233" s="2"/>
      <c r="K233" s="105" t="str">
        <f t="shared" ca="1" si="3"/>
        <v/>
      </c>
    </row>
    <row r="234" spans="3:11" ht="27.6" customHeight="1" x14ac:dyDescent="0.25">
      <c r="C234" s="1"/>
      <c r="D234" s="1"/>
      <c r="E234" s="1"/>
      <c r="F234" s="39"/>
      <c r="G234" s="39"/>
      <c r="H234" s="2"/>
      <c r="I234" s="2"/>
      <c r="J234" s="2"/>
      <c r="K234" s="105" t="str">
        <f t="shared" ca="1" si="3"/>
        <v/>
      </c>
    </row>
    <row r="235" spans="3:11" ht="27.6" customHeight="1" x14ac:dyDescent="0.25">
      <c r="C235" s="1"/>
      <c r="D235" s="1"/>
      <c r="E235" s="1"/>
      <c r="F235" s="39"/>
      <c r="G235" s="39"/>
      <c r="H235" s="2"/>
      <c r="I235" s="2"/>
      <c r="J235" s="2"/>
      <c r="K235" s="105" t="str">
        <f t="shared" ca="1" si="3"/>
        <v/>
      </c>
    </row>
    <row r="236" spans="3:11" ht="27.6" customHeight="1" x14ac:dyDescent="0.25">
      <c r="C236" s="1"/>
      <c r="D236" s="1"/>
      <c r="E236" s="1"/>
      <c r="F236" s="39"/>
      <c r="G236" s="39"/>
      <c r="H236" s="2"/>
      <c r="I236" s="2"/>
      <c r="J236" s="2"/>
      <c r="K236" s="105" t="str">
        <f t="shared" ca="1" si="3"/>
        <v/>
      </c>
    </row>
    <row r="237" spans="3:11" ht="27.6" customHeight="1" x14ac:dyDescent="0.25">
      <c r="C237" s="1"/>
      <c r="D237" s="1"/>
      <c r="E237" s="1"/>
      <c r="F237" s="39"/>
      <c r="G237" s="39"/>
      <c r="H237" s="2"/>
      <c r="I237" s="2"/>
      <c r="J237" s="2"/>
      <c r="K237" s="105" t="str">
        <f t="shared" ca="1" si="3"/>
        <v/>
      </c>
    </row>
    <row r="238" spans="3:11" ht="27.6" customHeight="1" x14ac:dyDescent="0.25">
      <c r="C238" s="1"/>
      <c r="D238" s="1"/>
      <c r="E238" s="1"/>
      <c r="F238" s="39"/>
      <c r="G238" s="39"/>
      <c r="H238" s="2"/>
      <c r="I238" s="2"/>
      <c r="J238" s="2"/>
      <c r="K238" s="105" t="str">
        <f t="shared" ca="1" si="3"/>
        <v/>
      </c>
    </row>
    <row r="239" spans="3:11" ht="27.6" customHeight="1" x14ac:dyDescent="0.25">
      <c r="C239" s="1"/>
      <c r="D239" s="1"/>
      <c r="E239" s="1"/>
      <c r="F239" s="39"/>
      <c r="G239" s="39"/>
      <c r="H239" s="2"/>
      <c r="I239" s="2"/>
      <c r="J239" s="2"/>
      <c r="K239" s="105" t="str">
        <f t="shared" ca="1" si="3"/>
        <v/>
      </c>
    </row>
    <row r="240" spans="3:11" ht="27.6" customHeight="1" x14ac:dyDescent="0.25">
      <c r="C240" s="1"/>
      <c r="D240" s="1"/>
      <c r="E240" s="1"/>
      <c r="F240" s="39"/>
      <c r="G240" s="39"/>
      <c r="H240" s="2"/>
      <c r="I240" s="2"/>
      <c r="J240" s="2"/>
      <c r="K240" s="105" t="str">
        <f t="shared" ca="1" si="3"/>
        <v/>
      </c>
    </row>
    <row r="241" spans="3:11" ht="27.6" customHeight="1" x14ac:dyDescent="0.25">
      <c r="C241" s="1"/>
      <c r="D241" s="1"/>
      <c r="E241" s="1"/>
      <c r="F241" s="39"/>
      <c r="G241" s="39"/>
      <c r="H241" s="2"/>
      <c r="I241" s="2"/>
      <c r="J241" s="2"/>
      <c r="K241" s="105" t="str">
        <f t="shared" ca="1" si="3"/>
        <v/>
      </c>
    </row>
    <row r="242" spans="3:11" ht="27.6" customHeight="1" x14ac:dyDescent="0.25">
      <c r="C242" s="1"/>
      <c r="D242" s="1"/>
      <c r="E242" s="1"/>
      <c r="F242" s="39"/>
      <c r="G242" s="39"/>
      <c r="H242" s="2"/>
      <c r="I242" s="2"/>
      <c r="J242" s="2"/>
      <c r="K242" s="105" t="str">
        <f t="shared" ca="1" si="3"/>
        <v/>
      </c>
    </row>
    <row r="243" spans="3:11" ht="27.6" customHeight="1" x14ac:dyDescent="0.25">
      <c r="C243" s="1"/>
      <c r="D243" s="1"/>
      <c r="E243" s="1"/>
      <c r="F243" s="39"/>
      <c r="G243" s="39"/>
      <c r="H243" s="2"/>
      <c r="I243" s="2"/>
      <c r="J243" s="2"/>
      <c r="K243" s="105" t="str">
        <f t="shared" ca="1" si="3"/>
        <v/>
      </c>
    </row>
    <row r="244" spans="3:11" ht="27.6" customHeight="1" x14ac:dyDescent="0.25">
      <c r="C244" s="1"/>
      <c r="D244" s="1"/>
      <c r="E244" s="1"/>
      <c r="F244" s="39"/>
      <c r="G244" s="39"/>
      <c r="H244" s="2"/>
      <c r="I244" s="2"/>
      <c r="J244" s="2"/>
      <c r="K244" s="105" t="str">
        <f t="shared" ca="1" si="3"/>
        <v/>
      </c>
    </row>
    <row r="245" spans="3:11" ht="27.6" customHeight="1" x14ac:dyDescent="0.25">
      <c r="C245" s="1"/>
      <c r="D245" s="1"/>
      <c r="E245" s="1"/>
      <c r="F245" s="39"/>
      <c r="G245" s="39"/>
      <c r="H245" s="2"/>
      <c r="I245" s="2"/>
      <c r="J245" s="2"/>
      <c r="K245" s="105" t="str">
        <f t="shared" ca="1" si="3"/>
        <v/>
      </c>
    </row>
    <row r="246" spans="3:11" ht="27.6" customHeight="1" x14ac:dyDescent="0.25">
      <c r="C246" s="1"/>
      <c r="D246" s="1"/>
      <c r="E246" s="1"/>
      <c r="F246" s="39"/>
      <c r="G246" s="39"/>
      <c r="H246" s="2"/>
      <c r="I246" s="2"/>
      <c r="J246" s="2"/>
      <c r="K246" s="105" t="str">
        <f t="shared" ca="1" si="3"/>
        <v/>
      </c>
    </row>
    <row r="247" spans="3:11" ht="27.6" customHeight="1" x14ac:dyDescent="0.25">
      <c r="C247" s="1"/>
      <c r="D247" s="1"/>
      <c r="E247" s="1"/>
      <c r="F247" s="39"/>
      <c r="G247" s="39"/>
      <c r="H247" s="2"/>
      <c r="I247" s="2"/>
      <c r="J247" s="2"/>
      <c r="K247" s="105" t="str">
        <f t="shared" ca="1" si="3"/>
        <v/>
      </c>
    </row>
    <row r="248" spans="3:11" ht="27.6" customHeight="1" x14ac:dyDescent="0.25">
      <c r="C248" s="1"/>
      <c r="D248" s="1"/>
      <c r="E248" s="1"/>
      <c r="F248" s="39"/>
      <c r="G248" s="39"/>
      <c r="H248" s="2"/>
      <c r="I248" s="2"/>
      <c r="J248" s="2"/>
      <c r="K248" s="105" t="str">
        <f t="shared" ca="1" si="3"/>
        <v/>
      </c>
    </row>
    <row r="249" spans="3:11" ht="27.6" customHeight="1" x14ac:dyDescent="0.25">
      <c r="C249" s="1"/>
      <c r="D249" s="1"/>
      <c r="E249" s="1"/>
      <c r="F249" s="39"/>
      <c r="G249" s="39"/>
      <c r="H249" s="2"/>
      <c r="I249" s="2"/>
      <c r="J249" s="2"/>
      <c r="K249" s="105" t="str">
        <f t="shared" ca="1" si="3"/>
        <v/>
      </c>
    </row>
    <row r="250" spans="3:11" ht="27.6" customHeight="1" x14ac:dyDescent="0.25">
      <c r="C250" s="1"/>
      <c r="D250" s="1"/>
      <c r="E250" s="1"/>
      <c r="F250" s="39"/>
      <c r="G250" s="39"/>
      <c r="H250" s="2"/>
      <c r="I250" s="2"/>
      <c r="J250" s="2"/>
      <c r="K250" s="105" t="str">
        <f t="shared" ca="1" si="3"/>
        <v/>
      </c>
    </row>
    <row r="251" spans="3:11" ht="27.6" customHeight="1" x14ac:dyDescent="0.25">
      <c r="C251" s="1"/>
      <c r="D251" s="1"/>
      <c r="E251" s="1"/>
      <c r="F251" s="39"/>
      <c r="G251" s="39"/>
      <c r="H251" s="2"/>
      <c r="I251" s="2"/>
      <c r="J251" s="2"/>
      <c r="K251" s="105" t="str">
        <f t="shared" ca="1" si="3"/>
        <v/>
      </c>
    </row>
    <row r="252" spans="3:11" ht="27.6" customHeight="1" x14ac:dyDescent="0.25">
      <c r="C252" s="1"/>
      <c r="D252" s="1"/>
      <c r="E252" s="1"/>
      <c r="F252" s="39"/>
      <c r="G252" s="39"/>
      <c r="H252" s="2"/>
      <c r="I252" s="2"/>
      <c r="J252" s="2"/>
      <c r="K252" s="105" t="str">
        <f t="shared" ca="1" si="3"/>
        <v/>
      </c>
    </row>
    <row r="253" spans="3:11" ht="27.6" customHeight="1" x14ac:dyDescent="0.25">
      <c r="C253" s="1"/>
      <c r="D253" s="1"/>
      <c r="E253" s="1"/>
      <c r="F253" s="39"/>
      <c r="G253" s="39"/>
      <c r="H253" s="2"/>
      <c r="I253" s="2"/>
      <c r="J253" s="2"/>
      <c r="K253" s="105" t="str">
        <f t="shared" ca="1" si="3"/>
        <v/>
      </c>
    </row>
    <row r="254" spans="3:11" ht="27.6" customHeight="1" x14ac:dyDescent="0.25">
      <c r="C254" s="1"/>
      <c r="D254" s="1"/>
      <c r="E254" s="1"/>
      <c r="F254" s="39"/>
      <c r="G254" s="39"/>
      <c r="H254" s="2"/>
      <c r="I254" s="2"/>
      <c r="J254" s="2"/>
      <c r="K254" s="105" t="str">
        <f t="shared" ca="1" si="3"/>
        <v/>
      </c>
    </row>
    <row r="255" spans="3:11" ht="27.6" customHeight="1" x14ac:dyDescent="0.25">
      <c r="C255" s="1"/>
      <c r="D255" s="1"/>
      <c r="E255" s="1"/>
      <c r="F255" s="39"/>
      <c r="G255" s="39"/>
      <c r="H255" s="2"/>
      <c r="I255" s="2"/>
      <c r="J255" s="2"/>
      <c r="K255" s="105" t="str">
        <f t="shared" ca="1" si="3"/>
        <v/>
      </c>
    </row>
    <row r="256" spans="3:11" ht="27.6" customHeight="1" x14ac:dyDescent="0.25">
      <c r="C256" s="1"/>
      <c r="D256" s="1"/>
      <c r="E256" s="1"/>
      <c r="F256" s="39"/>
      <c r="G256" s="39"/>
      <c r="H256" s="2"/>
      <c r="I256" s="2"/>
      <c r="J256" s="2"/>
      <c r="K256" s="105" t="str">
        <f t="shared" ca="1" si="3"/>
        <v/>
      </c>
    </row>
    <row r="257" spans="3:11" ht="27.6" customHeight="1" x14ac:dyDescent="0.25">
      <c r="C257" s="1"/>
      <c r="D257" s="1"/>
      <c r="E257" s="1"/>
      <c r="F257" s="39"/>
      <c r="G257" s="39"/>
      <c r="H257" s="2"/>
      <c r="I257" s="2"/>
      <c r="J257" s="2"/>
      <c r="K257" s="105" t="str">
        <f t="shared" ca="1" si="3"/>
        <v/>
      </c>
    </row>
    <row r="258" spans="3:11" ht="27.6" customHeight="1" x14ac:dyDescent="0.25">
      <c r="C258" s="1"/>
      <c r="D258" s="1"/>
      <c r="E258" s="1"/>
      <c r="F258" s="39"/>
      <c r="G258" s="39"/>
      <c r="H258" s="2"/>
      <c r="I258" s="2"/>
      <c r="J258" s="2"/>
      <c r="K258" s="105" t="str">
        <f t="shared" ca="1" si="3"/>
        <v/>
      </c>
    </row>
    <row r="259" spans="3:11" ht="27.6" customHeight="1" x14ac:dyDescent="0.25">
      <c r="C259" s="1"/>
      <c r="D259" s="1"/>
      <c r="E259" s="1"/>
      <c r="F259" s="39"/>
      <c r="G259" s="39"/>
      <c r="H259" s="2"/>
      <c r="I259" s="2"/>
      <c r="J259" s="2"/>
      <c r="K259" s="105" t="str">
        <f t="shared" ca="1" si="3"/>
        <v/>
      </c>
    </row>
    <row r="260" spans="3:11" ht="27.6" customHeight="1" x14ac:dyDescent="0.25">
      <c r="C260" s="1"/>
      <c r="D260" s="1"/>
      <c r="E260" s="1"/>
      <c r="F260" s="39"/>
      <c r="G260" s="39"/>
      <c r="H260" s="2"/>
      <c r="I260" s="2"/>
      <c r="J260" s="2"/>
      <c r="K260" s="105" t="str">
        <f t="shared" ca="1" si="3"/>
        <v/>
      </c>
    </row>
    <row r="261" spans="3:11" ht="27.6" customHeight="1" x14ac:dyDescent="0.25">
      <c r="C261" s="1"/>
      <c r="D261" s="1"/>
      <c r="E261" s="1"/>
      <c r="F261" s="39"/>
      <c r="G261" s="39"/>
      <c r="H261" s="2"/>
      <c r="I261" s="2"/>
      <c r="J261" s="2"/>
      <c r="K261" s="105" t="str">
        <f t="shared" ca="1" si="3"/>
        <v/>
      </c>
    </row>
    <row r="262" spans="3:11" ht="27.6" customHeight="1" x14ac:dyDescent="0.25">
      <c r="C262" s="1"/>
      <c r="D262" s="1"/>
      <c r="E262" s="1"/>
      <c r="F262" s="39"/>
      <c r="G262" s="39"/>
      <c r="H262" s="2"/>
      <c r="I262" s="2"/>
      <c r="J262" s="2"/>
      <c r="K262" s="105" t="str">
        <f t="shared" ref="K262:K325" ca="1" si="4">IFERROR(IF(C262="","",IF(H262="","Insertar la fecha de inicio",IF(I262="","Insertar la fecha de finalización prevista",IF(AND(J262&lt;&gt;"",J262&gt;I262),"Completado con retraso",IF(AND(J262&lt;&gt;"",J262&lt;=I262),"Concluido",IF(AND(I262&lt;TODAY(),J262=""),"Atrasado",IF(AND(J262="",H262&lt;=TODAY(),I262&gt;=TODAY()),"En curso",IF(H262&gt;TODAY(),"No iniciado","")))))))),"")</f>
        <v/>
      </c>
    </row>
    <row r="263" spans="3:11" ht="27.6" customHeight="1" x14ac:dyDescent="0.25">
      <c r="C263" s="1"/>
      <c r="D263" s="1"/>
      <c r="E263" s="1"/>
      <c r="F263" s="39"/>
      <c r="G263" s="39"/>
      <c r="H263" s="2"/>
      <c r="I263" s="2"/>
      <c r="J263" s="2"/>
      <c r="K263" s="105" t="str">
        <f t="shared" ca="1" si="4"/>
        <v/>
      </c>
    </row>
    <row r="264" spans="3:11" ht="27.6" customHeight="1" x14ac:dyDescent="0.25">
      <c r="C264" s="1"/>
      <c r="D264" s="1"/>
      <c r="E264" s="1"/>
      <c r="F264" s="39"/>
      <c r="G264" s="39"/>
      <c r="H264" s="2"/>
      <c r="I264" s="2"/>
      <c r="J264" s="2"/>
      <c r="K264" s="105" t="str">
        <f t="shared" ca="1" si="4"/>
        <v/>
      </c>
    </row>
    <row r="265" spans="3:11" ht="27.6" customHeight="1" x14ac:dyDescent="0.25">
      <c r="C265" s="1"/>
      <c r="D265" s="1"/>
      <c r="E265" s="1"/>
      <c r="F265" s="39"/>
      <c r="G265" s="39"/>
      <c r="H265" s="2"/>
      <c r="I265" s="2"/>
      <c r="J265" s="2"/>
      <c r="K265" s="105" t="str">
        <f t="shared" ca="1" si="4"/>
        <v/>
      </c>
    </row>
    <row r="266" spans="3:11" ht="27.6" customHeight="1" x14ac:dyDescent="0.25">
      <c r="C266" s="1"/>
      <c r="D266" s="1"/>
      <c r="E266" s="1"/>
      <c r="F266" s="39"/>
      <c r="G266" s="39"/>
      <c r="H266" s="2"/>
      <c r="I266" s="2"/>
      <c r="J266" s="2"/>
      <c r="K266" s="105" t="str">
        <f t="shared" ca="1" si="4"/>
        <v/>
      </c>
    </row>
    <row r="267" spans="3:11" ht="27.6" customHeight="1" x14ac:dyDescent="0.25">
      <c r="C267" s="1"/>
      <c r="D267" s="1"/>
      <c r="E267" s="1"/>
      <c r="F267" s="39"/>
      <c r="G267" s="39"/>
      <c r="H267" s="2"/>
      <c r="I267" s="2"/>
      <c r="J267" s="2"/>
      <c r="K267" s="105" t="str">
        <f t="shared" ca="1" si="4"/>
        <v/>
      </c>
    </row>
    <row r="268" spans="3:11" ht="27.6" customHeight="1" x14ac:dyDescent="0.25">
      <c r="C268" s="1"/>
      <c r="D268" s="1"/>
      <c r="E268" s="1"/>
      <c r="F268" s="39"/>
      <c r="G268" s="39"/>
      <c r="H268" s="2"/>
      <c r="I268" s="2"/>
      <c r="J268" s="2"/>
      <c r="K268" s="105" t="str">
        <f t="shared" ca="1" si="4"/>
        <v/>
      </c>
    </row>
    <row r="269" spans="3:11" ht="27.6" customHeight="1" x14ac:dyDescent="0.25">
      <c r="C269" s="1"/>
      <c r="D269" s="1"/>
      <c r="E269" s="1"/>
      <c r="F269" s="39"/>
      <c r="G269" s="39"/>
      <c r="H269" s="2"/>
      <c r="I269" s="2"/>
      <c r="J269" s="2"/>
      <c r="K269" s="105" t="str">
        <f t="shared" ca="1" si="4"/>
        <v/>
      </c>
    </row>
    <row r="270" spans="3:11" ht="27.6" customHeight="1" x14ac:dyDescent="0.25">
      <c r="C270" s="1"/>
      <c r="D270" s="1"/>
      <c r="E270" s="1"/>
      <c r="F270" s="39"/>
      <c r="G270" s="39"/>
      <c r="H270" s="2"/>
      <c r="I270" s="2"/>
      <c r="J270" s="2"/>
      <c r="K270" s="105" t="str">
        <f t="shared" ca="1" si="4"/>
        <v/>
      </c>
    </row>
    <row r="271" spans="3:11" ht="27.6" customHeight="1" x14ac:dyDescent="0.25">
      <c r="C271" s="1"/>
      <c r="D271" s="1"/>
      <c r="E271" s="1"/>
      <c r="F271" s="39"/>
      <c r="G271" s="39"/>
      <c r="H271" s="2"/>
      <c r="I271" s="2"/>
      <c r="J271" s="2"/>
      <c r="K271" s="105" t="str">
        <f t="shared" ca="1" si="4"/>
        <v/>
      </c>
    </row>
    <row r="272" spans="3:11" ht="27.6" customHeight="1" x14ac:dyDescent="0.25">
      <c r="C272" s="1"/>
      <c r="D272" s="1"/>
      <c r="E272" s="1"/>
      <c r="F272" s="39"/>
      <c r="G272" s="39"/>
      <c r="H272" s="2"/>
      <c r="I272" s="2"/>
      <c r="J272" s="2"/>
      <c r="K272" s="105" t="str">
        <f t="shared" ca="1" si="4"/>
        <v/>
      </c>
    </row>
    <row r="273" spans="3:11" ht="27.6" customHeight="1" x14ac:dyDescent="0.25">
      <c r="C273" s="1"/>
      <c r="D273" s="1"/>
      <c r="E273" s="1"/>
      <c r="F273" s="39"/>
      <c r="G273" s="39"/>
      <c r="H273" s="2"/>
      <c r="I273" s="2"/>
      <c r="J273" s="2"/>
      <c r="K273" s="105" t="str">
        <f t="shared" ca="1" si="4"/>
        <v/>
      </c>
    </row>
    <row r="274" spans="3:11" ht="27.6" customHeight="1" x14ac:dyDescent="0.25">
      <c r="C274" s="1"/>
      <c r="D274" s="1"/>
      <c r="E274" s="1"/>
      <c r="F274" s="39"/>
      <c r="G274" s="39"/>
      <c r="H274" s="2"/>
      <c r="I274" s="2"/>
      <c r="J274" s="2"/>
      <c r="K274" s="105" t="str">
        <f t="shared" ca="1" si="4"/>
        <v/>
      </c>
    </row>
    <row r="275" spans="3:11" ht="27.6" customHeight="1" x14ac:dyDescent="0.25">
      <c r="C275" s="1"/>
      <c r="D275" s="1"/>
      <c r="E275" s="1"/>
      <c r="F275" s="39"/>
      <c r="G275" s="39"/>
      <c r="H275" s="2"/>
      <c r="I275" s="2"/>
      <c r="J275" s="2"/>
      <c r="K275" s="105" t="str">
        <f t="shared" ca="1" si="4"/>
        <v/>
      </c>
    </row>
    <row r="276" spans="3:11" ht="27.6" customHeight="1" x14ac:dyDescent="0.25">
      <c r="C276" s="1"/>
      <c r="D276" s="1"/>
      <c r="E276" s="1"/>
      <c r="F276" s="39"/>
      <c r="G276" s="39"/>
      <c r="H276" s="2"/>
      <c r="I276" s="2"/>
      <c r="J276" s="2"/>
      <c r="K276" s="105" t="str">
        <f t="shared" ca="1" si="4"/>
        <v/>
      </c>
    </row>
    <row r="277" spans="3:11" ht="27.6" customHeight="1" x14ac:dyDescent="0.25">
      <c r="C277" s="1"/>
      <c r="D277" s="1"/>
      <c r="E277" s="1"/>
      <c r="F277" s="39"/>
      <c r="G277" s="39"/>
      <c r="H277" s="2"/>
      <c r="I277" s="2"/>
      <c r="J277" s="2"/>
      <c r="K277" s="105" t="str">
        <f t="shared" ca="1" si="4"/>
        <v/>
      </c>
    </row>
    <row r="278" spans="3:11" ht="27.6" customHeight="1" x14ac:dyDescent="0.25">
      <c r="C278" s="1"/>
      <c r="D278" s="1"/>
      <c r="E278" s="1"/>
      <c r="F278" s="39"/>
      <c r="G278" s="39"/>
      <c r="H278" s="2"/>
      <c r="I278" s="2"/>
      <c r="J278" s="2"/>
      <c r="K278" s="105" t="str">
        <f t="shared" ca="1" si="4"/>
        <v/>
      </c>
    </row>
    <row r="279" spans="3:11" ht="27.6" customHeight="1" x14ac:dyDescent="0.25">
      <c r="C279" s="1"/>
      <c r="D279" s="1"/>
      <c r="E279" s="1"/>
      <c r="F279" s="39"/>
      <c r="G279" s="39"/>
      <c r="H279" s="2"/>
      <c r="I279" s="2"/>
      <c r="J279" s="2"/>
      <c r="K279" s="105" t="str">
        <f t="shared" ca="1" si="4"/>
        <v/>
      </c>
    </row>
    <row r="280" spans="3:11" ht="27.6" customHeight="1" x14ac:dyDescent="0.25">
      <c r="C280" s="1"/>
      <c r="D280" s="1"/>
      <c r="E280" s="1"/>
      <c r="F280" s="39"/>
      <c r="G280" s="39"/>
      <c r="H280" s="2"/>
      <c r="I280" s="2"/>
      <c r="J280" s="2"/>
      <c r="K280" s="105" t="str">
        <f t="shared" ca="1" si="4"/>
        <v/>
      </c>
    </row>
    <row r="281" spans="3:11" ht="27.6" customHeight="1" x14ac:dyDescent="0.25">
      <c r="C281" s="1"/>
      <c r="D281" s="1"/>
      <c r="E281" s="1"/>
      <c r="F281" s="39"/>
      <c r="G281" s="39"/>
      <c r="H281" s="2"/>
      <c r="I281" s="2"/>
      <c r="J281" s="2"/>
      <c r="K281" s="105" t="str">
        <f t="shared" ca="1" si="4"/>
        <v/>
      </c>
    </row>
    <row r="282" spans="3:11" ht="27.6" customHeight="1" x14ac:dyDescent="0.25">
      <c r="C282" s="1"/>
      <c r="D282" s="1"/>
      <c r="E282" s="1"/>
      <c r="F282" s="39"/>
      <c r="G282" s="39"/>
      <c r="H282" s="2"/>
      <c r="I282" s="2"/>
      <c r="J282" s="2"/>
      <c r="K282" s="105" t="str">
        <f t="shared" ca="1" si="4"/>
        <v/>
      </c>
    </row>
    <row r="283" spans="3:11" ht="27.6" customHeight="1" x14ac:dyDescent="0.25">
      <c r="C283" s="1"/>
      <c r="D283" s="1"/>
      <c r="E283" s="1"/>
      <c r="F283" s="39"/>
      <c r="G283" s="39"/>
      <c r="H283" s="2"/>
      <c r="I283" s="2"/>
      <c r="J283" s="2"/>
      <c r="K283" s="105" t="str">
        <f t="shared" ca="1" si="4"/>
        <v/>
      </c>
    </row>
    <row r="284" spans="3:11" ht="27.6" customHeight="1" x14ac:dyDescent="0.25">
      <c r="C284" s="1"/>
      <c r="D284" s="1"/>
      <c r="E284" s="1"/>
      <c r="F284" s="39"/>
      <c r="G284" s="39"/>
      <c r="H284" s="2"/>
      <c r="I284" s="2"/>
      <c r="J284" s="2"/>
      <c r="K284" s="105" t="str">
        <f t="shared" ca="1" si="4"/>
        <v/>
      </c>
    </row>
    <row r="285" spans="3:11" ht="27.6" customHeight="1" x14ac:dyDescent="0.25">
      <c r="C285" s="1"/>
      <c r="D285" s="1"/>
      <c r="E285" s="1"/>
      <c r="F285" s="39"/>
      <c r="G285" s="39"/>
      <c r="H285" s="2"/>
      <c r="I285" s="2"/>
      <c r="J285" s="2"/>
      <c r="K285" s="105" t="str">
        <f t="shared" ca="1" si="4"/>
        <v/>
      </c>
    </row>
    <row r="286" spans="3:11" ht="27.6" customHeight="1" x14ac:dyDescent="0.25">
      <c r="C286" s="1"/>
      <c r="D286" s="1"/>
      <c r="E286" s="1"/>
      <c r="F286" s="39"/>
      <c r="G286" s="39"/>
      <c r="H286" s="2"/>
      <c r="I286" s="2"/>
      <c r="J286" s="2"/>
      <c r="K286" s="105" t="str">
        <f t="shared" ca="1" si="4"/>
        <v/>
      </c>
    </row>
    <row r="287" spans="3:11" ht="27.6" customHeight="1" x14ac:dyDescent="0.25">
      <c r="C287" s="1"/>
      <c r="D287" s="1"/>
      <c r="E287" s="1"/>
      <c r="F287" s="39"/>
      <c r="G287" s="39"/>
      <c r="H287" s="2"/>
      <c r="I287" s="2"/>
      <c r="J287" s="2"/>
      <c r="K287" s="105" t="str">
        <f t="shared" ca="1" si="4"/>
        <v/>
      </c>
    </row>
    <row r="288" spans="3:11" ht="27.6" customHeight="1" x14ac:dyDescent="0.25">
      <c r="C288" s="1"/>
      <c r="D288" s="1"/>
      <c r="E288" s="1"/>
      <c r="F288" s="39"/>
      <c r="G288" s="39"/>
      <c r="H288" s="2"/>
      <c r="I288" s="2"/>
      <c r="J288" s="2"/>
      <c r="K288" s="105" t="str">
        <f t="shared" ca="1" si="4"/>
        <v/>
      </c>
    </row>
    <row r="289" spans="3:11" ht="27.6" customHeight="1" x14ac:dyDescent="0.25">
      <c r="C289" s="1"/>
      <c r="D289" s="1"/>
      <c r="E289" s="1"/>
      <c r="F289" s="39"/>
      <c r="G289" s="39"/>
      <c r="H289" s="2"/>
      <c r="I289" s="2"/>
      <c r="J289" s="2"/>
      <c r="K289" s="105" t="str">
        <f t="shared" ca="1" si="4"/>
        <v/>
      </c>
    </row>
    <row r="290" spans="3:11" ht="27.6" customHeight="1" x14ac:dyDescent="0.25">
      <c r="C290" s="1"/>
      <c r="D290" s="1"/>
      <c r="E290" s="1"/>
      <c r="F290" s="39"/>
      <c r="G290" s="39"/>
      <c r="H290" s="2"/>
      <c r="I290" s="2"/>
      <c r="J290" s="2"/>
      <c r="K290" s="105" t="str">
        <f t="shared" ca="1" si="4"/>
        <v/>
      </c>
    </row>
    <row r="291" spans="3:11" ht="27.6" customHeight="1" x14ac:dyDescent="0.25">
      <c r="C291" s="1"/>
      <c r="D291" s="1"/>
      <c r="E291" s="1"/>
      <c r="F291" s="39"/>
      <c r="G291" s="39"/>
      <c r="H291" s="2"/>
      <c r="I291" s="2"/>
      <c r="J291" s="2"/>
      <c r="K291" s="105" t="str">
        <f t="shared" ca="1" si="4"/>
        <v/>
      </c>
    </row>
    <row r="292" spans="3:11" ht="27.6" customHeight="1" x14ac:dyDescent="0.25">
      <c r="C292" s="1"/>
      <c r="D292" s="1"/>
      <c r="E292" s="1"/>
      <c r="F292" s="39"/>
      <c r="G292" s="39"/>
      <c r="H292" s="2"/>
      <c r="I292" s="2"/>
      <c r="J292" s="2"/>
      <c r="K292" s="105" t="str">
        <f t="shared" ca="1" si="4"/>
        <v/>
      </c>
    </row>
    <row r="293" spans="3:11" ht="27.6" customHeight="1" x14ac:dyDescent="0.25">
      <c r="C293" s="1"/>
      <c r="D293" s="1"/>
      <c r="E293" s="1"/>
      <c r="F293" s="39"/>
      <c r="G293" s="39"/>
      <c r="H293" s="2"/>
      <c r="I293" s="2"/>
      <c r="J293" s="2"/>
      <c r="K293" s="105" t="str">
        <f t="shared" ca="1" si="4"/>
        <v/>
      </c>
    </row>
    <row r="294" spans="3:11" ht="27.6" customHeight="1" x14ac:dyDescent="0.25">
      <c r="C294" s="1"/>
      <c r="D294" s="1"/>
      <c r="E294" s="1"/>
      <c r="F294" s="39"/>
      <c r="G294" s="39"/>
      <c r="H294" s="2"/>
      <c r="I294" s="2"/>
      <c r="J294" s="2"/>
      <c r="K294" s="105" t="str">
        <f t="shared" ca="1" si="4"/>
        <v/>
      </c>
    </row>
    <row r="295" spans="3:11" ht="27.6" customHeight="1" x14ac:dyDescent="0.25">
      <c r="C295" s="1"/>
      <c r="D295" s="1"/>
      <c r="E295" s="1"/>
      <c r="F295" s="39"/>
      <c r="G295" s="39"/>
      <c r="H295" s="2"/>
      <c r="I295" s="2"/>
      <c r="J295" s="2"/>
      <c r="K295" s="105" t="str">
        <f t="shared" ca="1" si="4"/>
        <v/>
      </c>
    </row>
    <row r="296" spans="3:11" ht="27.6" customHeight="1" x14ac:dyDescent="0.25">
      <c r="C296" s="1"/>
      <c r="D296" s="1"/>
      <c r="E296" s="1"/>
      <c r="F296" s="39"/>
      <c r="G296" s="39"/>
      <c r="H296" s="2"/>
      <c r="I296" s="2"/>
      <c r="J296" s="2"/>
      <c r="K296" s="105" t="str">
        <f t="shared" ca="1" si="4"/>
        <v/>
      </c>
    </row>
    <row r="297" spans="3:11" ht="27.6" customHeight="1" x14ac:dyDescent="0.25">
      <c r="C297" s="1"/>
      <c r="D297" s="1"/>
      <c r="E297" s="1"/>
      <c r="F297" s="39"/>
      <c r="G297" s="39"/>
      <c r="H297" s="2"/>
      <c r="I297" s="2"/>
      <c r="J297" s="2"/>
      <c r="K297" s="105" t="str">
        <f t="shared" ca="1" si="4"/>
        <v/>
      </c>
    </row>
    <row r="298" spans="3:11" ht="27.6" customHeight="1" x14ac:dyDescent="0.25">
      <c r="C298" s="1"/>
      <c r="D298" s="1"/>
      <c r="E298" s="1"/>
      <c r="F298" s="39"/>
      <c r="G298" s="39"/>
      <c r="H298" s="2"/>
      <c r="I298" s="2"/>
      <c r="J298" s="2"/>
      <c r="K298" s="105" t="str">
        <f t="shared" ca="1" si="4"/>
        <v/>
      </c>
    </row>
    <row r="299" spans="3:11" ht="27.6" customHeight="1" x14ac:dyDescent="0.25">
      <c r="C299" s="1"/>
      <c r="D299" s="1"/>
      <c r="E299" s="1"/>
      <c r="F299" s="39"/>
      <c r="G299" s="39"/>
      <c r="H299" s="2"/>
      <c r="I299" s="2"/>
      <c r="J299" s="2"/>
      <c r="K299" s="105" t="str">
        <f t="shared" ca="1" si="4"/>
        <v/>
      </c>
    </row>
    <row r="300" spans="3:11" ht="27.6" customHeight="1" x14ac:dyDescent="0.25">
      <c r="C300" s="1"/>
      <c r="D300" s="1"/>
      <c r="E300" s="1"/>
      <c r="F300" s="39"/>
      <c r="G300" s="39"/>
      <c r="H300" s="2"/>
      <c r="I300" s="2"/>
      <c r="J300" s="2"/>
      <c r="K300" s="105" t="str">
        <f t="shared" ca="1" si="4"/>
        <v/>
      </c>
    </row>
    <row r="301" spans="3:11" ht="27.6" customHeight="1" x14ac:dyDescent="0.25">
      <c r="C301" s="1"/>
      <c r="D301" s="1"/>
      <c r="E301" s="1"/>
      <c r="F301" s="39"/>
      <c r="G301" s="39"/>
      <c r="H301" s="2"/>
      <c r="I301" s="2"/>
      <c r="J301" s="2"/>
      <c r="K301" s="105" t="str">
        <f t="shared" ca="1" si="4"/>
        <v/>
      </c>
    </row>
    <row r="302" spans="3:11" ht="27.6" customHeight="1" x14ac:dyDescent="0.25">
      <c r="C302" s="1"/>
      <c r="D302" s="1"/>
      <c r="E302" s="1"/>
      <c r="F302" s="39"/>
      <c r="G302" s="39"/>
      <c r="H302" s="2"/>
      <c r="I302" s="2"/>
      <c r="J302" s="2"/>
      <c r="K302" s="105" t="str">
        <f t="shared" ca="1" si="4"/>
        <v/>
      </c>
    </row>
    <row r="303" spans="3:11" ht="27.6" customHeight="1" x14ac:dyDescent="0.25">
      <c r="C303" s="1"/>
      <c r="D303" s="1"/>
      <c r="E303" s="1"/>
      <c r="F303" s="39"/>
      <c r="G303" s="39"/>
      <c r="H303" s="2"/>
      <c r="I303" s="2"/>
      <c r="J303" s="2"/>
      <c r="K303" s="105" t="str">
        <f t="shared" ca="1" si="4"/>
        <v/>
      </c>
    </row>
    <row r="304" spans="3:11" ht="27.6" customHeight="1" x14ac:dyDescent="0.25">
      <c r="C304" s="1"/>
      <c r="D304" s="1"/>
      <c r="E304" s="1"/>
      <c r="F304" s="39"/>
      <c r="G304" s="39"/>
      <c r="H304" s="2"/>
      <c r="I304" s="2"/>
      <c r="J304" s="2"/>
      <c r="K304" s="105" t="str">
        <f t="shared" ca="1" si="4"/>
        <v/>
      </c>
    </row>
    <row r="305" spans="3:11" ht="27.6" customHeight="1" x14ac:dyDescent="0.25">
      <c r="C305" s="1"/>
      <c r="D305" s="1"/>
      <c r="E305" s="1"/>
      <c r="F305" s="39"/>
      <c r="G305" s="39"/>
      <c r="H305" s="2"/>
      <c r="I305" s="2"/>
      <c r="J305" s="2"/>
      <c r="K305" s="105" t="str">
        <f t="shared" ca="1" si="4"/>
        <v/>
      </c>
    </row>
    <row r="306" spans="3:11" ht="27.6" customHeight="1" x14ac:dyDescent="0.25">
      <c r="C306" s="1"/>
      <c r="D306" s="1"/>
      <c r="E306" s="1"/>
      <c r="F306" s="39"/>
      <c r="G306" s="39"/>
      <c r="H306" s="2"/>
      <c r="I306" s="2"/>
      <c r="J306" s="2"/>
      <c r="K306" s="105" t="str">
        <f t="shared" ca="1" si="4"/>
        <v/>
      </c>
    </row>
    <row r="307" spans="3:11" ht="27.6" customHeight="1" x14ac:dyDescent="0.25">
      <c r="C307" s="1"/>
      <c r="D307" s="1"/>
      <c r="E307" s="1"/>
      <c r="F307" s="39"/>
      <c r="G307" s="39"/>
      <c r="H307" s="2"/>
      <c r="I307" s="2"/>
      <c r="J307" s="2"/>
      <c r="K307" s="105" t="str">
        <f t="shared" ca="1" si="4"/>
        <v/>
      </c>
    </row>
    <row r="308" spans="3:11" ht="27.6" customHeight="1" x14ac:dyDescent="0.25">
      <c r="C308" s="1"/>
      <c r="D308" s="1"/>
      <c r="E308" s="1"/>
      <c r="F308" s="39"/>
      <c r="G308" s="39"/>
      <c r="H308" s="2"/>
      <c r="I308" s="2"/>
      <c r="J308" s="2"/>
      <c r="K308" s="105" t="str">
        <f t="shared" ca="1" si="4"/>
        <v/>
      </c>
    </row>
    <row r="309" spans="3:11" ht="27.6" customHeight="1" x14ac:dyDescent="0.25">
      <c r="C309" s="1"/>
      <c r="D309" s="1"/>
      <c r="E309" s="1"/>
      <c r="F309" s="39"/>
      <c r="G309" s="39"/>
      <c r="H309" s="2"/>
      <c r="I309" s="2"/>
      <c r="J309" s="2"/>
      <c r="K309" s="105" t="str">
        <f t="shared" ca="1" si="4"/>
        <v/>
      </c>
    </row>
    <row r="310" spans="3:11" ht="27.6" customHeight="1" x14ac:dyDescent="0.25">
      <c r="C310" s="1"/>
      <c r="D310" s="1"/>
      <c r="E310" s="1"/>
      <c r="F310" s="39"/>
      <c r="G310" s="39"/>
      <c r="H310" s="2"/>
      <c r="I310" s="2"/>
      <c r="J310" s="2"/>
      <c r="K310" s="105" t="str">
        <f t="shared" ca="1" si="4"/>
        <v/>
      </c>
    </row>
    <row r="311" spans="3:11" ht="27.6" customHeight="1" x14ac:dyDescent="0.25">
      <c r="C311" s="1"/>
      <c r="D311" s="1"/>
      <c r="E311" s="1"/>
      <c r="F311" s="39"/>
      <c r="G311" s="39"/>
      <c r="H311" s="2"/>
      <c r="I311" s="2"/>
      <c r="J311" s="2"/>
      <c r="K311" s="105" t="str">
        <f t="shared" ca="1" si="4"/>
        <v/>
      </c>
    </row>
    <row r="312" spans="3:11" ht="27.6" customHeight="1" x14ac:dyDescent="0.25">
      <c r="C312" s="1"/>
      <c r="D312" s="1"/>
      <c r="E312" s="1"/>
      <c r="F312" s="39"/>
      <c r="G312" s="39"/>
      <c r="H312" s="2"/>
      <c r="I312" s="2"/>
      <c r="J312" s="2"/>
      <c r="K312" s="105" t="str">
        <f t="shared" ca="1" si="4"/>
        <v/>
      </c>
    </row>
    <row r="313" spans="3:11" ht="27.6" customHeight="1" x14ac:dyDescent="0.25">
      <c r="C313" s="1"/>
      <c r="D313" s="1"/>
      <c r="E313" s="1"/>
      <c r="F313" s="39"/>
      <c r="G313" s="39"/>
      <c r="H313" s="2"/>
      <c r="I313" s="2"/>
      <c r="J313" s="2"/>
      <c r="K313" s="105" t="str">
        <f t="shared" ca="1" si="4"/>
        <v/>
      </c>
    </row>
    <row r="314" spans="3:11" ht="27.6" customHeight="1" x14ac:dyDescent="0.25">
      <c r="C314" s="1"/>
      <c r="D314" s="1"/>
      <c r="E314" s="1"/>
      <c r="F314" s="39"/>
      <c r="G314" s="39"/>
      <c r="H314" s="2"/>
      <c r="I314" s="2"/>
      <c r="J314" s="2"/>
      <c r="K314" s="105" t="str">
        <f t="shared" ca="1" si="4"/>
        <v/>
      </c>
    </row>
    <row r="315" spans="3:11" ht="27.6" customHeight="1" x14ac:dyDescent="0.25">
      <c r="C315" s="1"/>
      <c r="D315" s="1"/>
      <c r="E315" s="1"/>
      <c r="F315" s="39"/>
      <c r="G315" s="39"/>
      <c r="H315" s="2"/>
      <c r="I315" s="2"/>
      <c r="J315" s="2"/>
      <c r="K315" s="105" t="str">
        <f t="shared" ca="1" si="4"/>
        <v/>
      </c>
    </row>
    <row r="316" spans="3:11" ht="27.6" customHeight="1" x14ac:dyDescent="0.25">
      <c r="C316" s="1"/>
      <c r="D316" s="1"/>
      <c r="E316" s="1"/>
      <c r="F316" s="39"/>
      <c r="G316" s="39"/>
      <c r="H316" s="2"/>
      <c r="I316" s="2"/>
      <c r="J316" s="2"/>
      <c r="K316" s="105" t="str">
        <f t="shared" ca="1" si="4"/>
        <v/>
      </c>
    </row>
    <row r="317" spans="3:11" ht="27.6" customHeight="1" x14ac:dyDescent="0.25">
      <c r="C317" s="1"/>
      <c r="D317" s="1"/>
      <c r="E317" s="1"/>
      <c r="F317" s="39"/>
      <c r="G317" s="39"/>
      <c r="H317" s="2"/>
      <c r="I317" s="2"/>
      <c r="J317" s="2"/>
      <c r="K317" s="105" t="str">
        <f t="shared" ca="1" si="4"/>
        <v/>
      </c>
    </row>
    <row r="318" spans="3:11" ht="27.6" customHeight="1" x14ac:dyDescent="0.25">
      <c r="C318" s="1"/>
      <c r="D318" s="1"/>
      <c r="E318" s="1"/>
      <c r="F318" s="39"/>
      <c r="G318" s="39"/>
      <c r="H318" s="2"/>
      <c r="I318" s="2"/>
      <c r="J318" s="2"/>
      <c r="K318" s="105" t="str">
        <f t="shared" ca="1" si="4"/>
        <v/>
      </c>
    </row>
    <row r="319" spans="3:11" ht="27.6" customHeight="1" x14ac:dyDescent="0.25">
      <c r="C319" s="1"/>
      <c r="D319" s="1"/>
      <c r="E319" s="1"/>
      <c r="F319" s="39"/>
      <c r="G319" s="39"/>
      <c r="H319" s="2"/>
      <c r="I319" s="2"/>
      <c r="J319" s="2"/>
      <c r="K319" s="105" t="str">
        <f t="shared" ca="1" si="4"/>
        <v/>
      </c>
    </row>
    <row r="320" spans="3:11" ht="27.6" customHeight="1" x14ac:dyDescent="0.25">
      <c r="C320" s="1"/>
      <c r="D320" s="1"/>
      <c r="E320" s="1"/>
      <c r="F320" s="39"/>
      <c r="G320" s="39"/>
      <c r="H320" s="2"/>
      <c r="I320" s="2"/>
      <c r="J320" s="2"/>
      <c r="K320" s="105" t="str">
        <f t="shared" ca="1" si="4"/>
        <v/>
      </c>
    </row>
    <row r="321" spans="3:11" ht="27.6" customHeight="1" x14ac:dyDescent="0.25">
      <c r="C321" s="1"/>
      <c r="D321" s="1"/>
      <c r="E321" s="1"/>
      <c r="F321" s="39"/>
      <c r="G321" s="39"/>
      <c r="H321" s="2"/>
      <c r="I321" s="2"/>
      <c r="J321" s="2"/>
      <c r="K321" s="105" t="str">
        <f t="shared" ca="1" si="4"/>
        <v/>
      </c>
    </row>
    <row r="322" spans="3:11" ht="27.6" customHeight="1" x14ac:dyDescent="0.25">
      <c r="C322" s="1"/>
      <c r="D322" s="1"/>
      <c r="E322" s="1"/>
      <c r="F322" s="39"/>
      <c r="G322" s="39"/>
      <c r="H322" s="2"/>
      <c r="I322" s="2"/>
      <c r="J322" s="2"/>
      <c r="K322" s="105" t="str">
        <f t="shared" ca="1" si="4"/>
        <v/>
      </c>
    </row>
    <row r="323" spans="3:11" ht="27.6" customHeight="1" x14ac:dyDescent="0.25">
      <c r="C323" s="1"/>
      <c r="D323" s="1"/>
      <c r="E323" s="1"/>
      <c r="F323" s="39"/>
      <c r="G323" s="39"/>
      <c r="H323" s="2"/>
      <c r="I323" s="2"/>
      <c r="J323" s="2"/>
      <c r="K323" s="105" t="str">
        <f t="shared" ca="1" si="4"/>
        <v/>
      </c>
    </row>
    <row r="324" spans="3:11" ht="27.6" customHeight="1" x14ac:dyDescent="0.25">
      <c r="C324" s="1"/>
      <c r="D324" s="1"/>
      <c r="E324" s="1"/>
      <c r="F324" s="39"/>
      <c r="G324" s="39"/>
      <c r="H324" s="2"/>
      <c r="I324" s="2"/>
      <c r="J324" s="2"/>
      <c r="K324" s="105" t="str">
        <f t="shared" ca="1" si="4"/>
        <v/>
      </c>
    </row>
    <row r="325" spans="3:11" ht="27.6" customHeight="1" x14ac:dyDescent="0.25">
      <c r="C325" s="1"/>
      <c r="D325" s="1"/>
      <c r="E325" s="1"/>
      <c r="F325" s="39"/>
      <c r="G325" s="39"/>
      <c r="H325" s="2"/>
      <c r="I325" s="2"/>
      <c r="J325" s="2"/>
      <c r="K325" s="105" t="str">
        <f t="shared" ca="1" si="4"/>
        <v/>
      </c>
    </row>
    <row r="326" spans="3:11" ht="27.6" customHeight="1" x14ac:dyDescent="0.25">
      <c r="C326" s="1"/>
      <c r="D326" s="1"/>
      <c r="E326" s="1"/>
      <c r="F326" s="39"/>
      <c r="G326" s="39"/>
      <c r="H326" s="2"/>
      <c r="I326" s="2"/>
      <c r="J326" s="2"/>
      <c r="K326" s="105" t="str">
        <f t="shared" ref="K326:K389" ca="1" si="5">IFERROR(IF(C326="","",IF(H326="","Insertar la fecha de inicio",IF(I326="","Insertar la fecha de finalización prevista",IF(AND(J326&lt;&gt;"",J326&gt;I326),"Completado con retraso",IF(AND(J326&lt;&gt;"",J326&lt;=I326),"Concluido",IF(AND(I326&lt;TODAY(),J326=""),"Atrasado",IF(AND(J326="",H326&lt;=TODAY(),I326&gt;=TODAY()),"En curso",IF(H326&gt;TODAY(),"No iniciado","")))))))),"")</f>
        <v/>
      </c>
    </row>
    <row r="327" spans="3:11" ht="27.6" customHeight="1" x14ac:dyDescent="0.25">
      <c r="C327" s="1"/>
      <c r="D327" s="1"/>
      <c r="E327" s="1"/>
      <c r="F327" s="39"/>
      <c r="G327" s="39"/>
      <c r="H327" s="2"/>
      <c r="I327" s="2"/>
      <c r="J327" s="2"/>
      <c r="K327" s="105" t="str">
        <f t="shared" ca="1" si="5"/>
        <v/>
      </c>
    </row>
    <row r="328" spans="3:11" ht="27.6" customHeight="1" x14ac:dyDescent="0.25">
      <c r="C328" s="1"/>
      <c r="D328" s="1"/>
      <c r="E328" s="1"/>
      <c r="F328" s="39"/>
      <c r="G328" s="39"/>
      <c r="H328" s="2"/>
      <c r="I328" s="2"/>
      <c r="J328" s="2"/>
      <c r="K328" s="105" t="str">
        <f t="shared" ca="1" si="5"/>
        <v/>
      </c>
    </row>
    <row r="329" spans="3:11" ht="27.6" customHeight="1" x14ac:dyDescent="0.25">
      <c r="C329" s="1"/>
      <c r="D329" s="1"/>
      <c r="E329" s="1"/>
      <c r="F329" s="39"/>
      <c r="G329" s="39"/>
      <c r="H329" s="2"/>
      <c r="I329" s="2"/>
      <c r="J329" s="2"/>
      <c r="K329" s="105" t="str">
        <f t="shared" ca="1" si="5"/>
        <v/>
      </c>
    </row>
    <row r="330" spans="3:11" ht="27.6" customHeight="1" x14ac:dyDescent="0.25">
      <c r="C330" s="1"/>
      <c r="D330" s="1"/>
      <c r="E330" s="1"/>
      <c r="F330" s="39"/>
      <c r="G330" s="39"/>
      <c r="H330" s="2"/>
      <c r="I330" s="2"/>
      <c r="J330" s="2"/>
      <c r="K330" s="105" t="str">
        <f t="shared" ca="1" si="5"/>
        <v/>
      </c>
    </row>
    <row r="331" spans="3:11" ht="27.6" customHeight="1" x14ac:dyDescent="0.25">
      <c r="C331" s="1"/>
      <c r="D331" s="1"/>
      <c r="E331" s="1"/>
      <c r="F331" s="39"/>
      <c r="G331" s="39"/>
      <c r="H331" s="2"/>
      <c r="I331" s="2"/>
      <c r="J331" s="2"/>
      <c r="K331" s="105" t="str">
        <f t="shared" ca="1" si="5"/>
        <v/>
      </c>
    </row>
    <row r="332" spans="3:11" ht="27.6" customHeight="1" x14ac:dyDescent="0.25">
      <c r="C332" s="1"/>
      <c r="D332" s="1"/>
      <c r="E332" s="1"/>
      <c r="F332" s="39"/>
      <c r="G332" s="39"/>
      <c r="H332" s="2"/>
      <c r="I332" s="2"/>
      <c r="J332" s="2"/>
      <c r="K332" s="105" t="str">
        <f t="shared" ca="1" si="5"/>
        <v/>
      </c>
    </row>
    <row r="333" spans="3:11" ht="27.6" customHeight="1" x14ac:dyDescent="0.25">
      <c r="C333" s="1"/>
      <c r="D333" s="1"/>
      <c r="E333" s="1"/>
      <c r="F333" s="39"/>
      <c r="G333" s="39"/>
      <c r="H333" s="2"/>
      <c r="I333" s="2"/>
      <c r="J333" s="2"/>
      <c r="K333" s="105" t="str">
        <f t="shared" ca="1" si="5"/>
        <v/>
      </c>
    </row>
    <row r="334" spans="3:11" ht="27.6" customHeight="1" x14ac:dyDescent="0.25">
      <c r="C334" s="1"/>
      <c r="D334" s="1"/>
      <c r="E334" s="1"/>
      <c r="F334" s="39"/>
      <c r="G334" s="39"/>
      <c r="H334" s="2"/>
      <c r="I334" s="2"/>
      <c r="J334" s="2"/>
      <c r="K334" s="105" t="str">
        <f t="shared" ca="1" si="5"/>
        <v/>
      </c>
    </row>
    <row r="335" spans="3:11" ht="27.6" customHeight="1" x14ac:dyDescent="0.25">
      <c r="C335" s="1"/>
      <c r="D335" s="1"/>
      <c r="E335" s="1"/>
      <c r="F335" s="39"/>
      <c r="G335" s="39"/>
      <c r="H335" s="2"/>
      <c r="I335" s="2"/>
      <c r="J335" s="2"/>
      <c r="K335" s="105" t="str">
        <f t="shared" ca="1" si="5"/>
        <v/>
      </c>
    </row>
    <row r="336" spans="3:11" ht="27.6" customHeight="1" x14ac:dyDescent="0.25">
      <c r="C336" s="1"/>
      <c r="D336" s="1"/>
      <c r="E336" s="1"/>
      <c r="F336" s="39"/>
      <c r="G336" s="39"/>
      <c r="H336" s="2"/>
      <c r="I336" s="2"/>
      <c r="J336" s="2"/>
      <c r="K336" s="105" t="str">
        <f t="shared" ca="1" si="5"/>
        <v/>
      </c>
    </row>
    <row r="337" spans="3:11" ht="27.6" customHeight="1" x14ac:dyDescent="0.25">
      <c r="C337" s="1"/>
      <c r="D337" s="1"/>
      <c r="E337" s="1"/>
      <c r="F337" s="39"/>
      <c r="G337" s="39"/>
      <c r="H337" s="2"/>
      <c r="I337" s="2"/>
      <c r="J337" s="2"/>
      <c r="K337" s="105" t="str">
        <f t="shared" ca="1" si="5"/>
        <v/>
      </c>
    </row>
    <row r="338" spans="3:11" ht="27.6" customHeight="1" x14ac:dyDescent="0.25">
      <c r="C338" s="1"/>
      <c r="D338" s="1"/>
      <c r="E338" s="1"/>
      <c r="F338" s="39"/>
      <c r="G338" s="39"/>
      <c r="H338" s="2"/>
      <c r="I338" s="2"/>
      <c r="J338" s="2"/>
      <c r="K338" s="105" t="str">
        <f t="shared" ca="1" si="5"/>
        <v/>
      </c>
    </row>
    <row r="339" spans="3:11" ht="27.6" customHeight="1" x14ac:dyDescent="0.25">
      <c r="C339" s="1"/>
      <c r="D339" s="1"/>
      <c r="E339" s="1"/>
      <c r="F339" s="39"/>
      <c r="G339" s="39"/>
      <c r="H339" s="2"/>
      <c r="I339" s="2"/>
      <c r="J339" s="2"/>
      <c r="K339" s="105" t="str">
        <f t="shared" ca="1" si="5"/>
        <v/>
      </c>
    </row>
    <row r="340" spans="3:11" ht="27.6" customHeight="1" x14ac:dyDescent="0.25">
      <c r="C340" s="1"/>
      <c r="D340" s="1"/>
      <c r="E340" s="1"/>
      <c r="F340" s="39"/>
      <c r="G340" s="39"/>
      <c r="H340" s="2"/>
      <c r="I340" s="2"/>
      <c r="J340" s="2"/>
      <c r="K340" s="105" t="str">
        <f t="shared" ca="1" si="5"/>
        <v/>
      </c>
    </row>
    <row r="341" spans="3:11" ht="27.6" customHeight="1" x14ac:dyDescent="0.25">
      <c r="C341" s="1"/>
      <c r="D341" s="1"/>
      <c r="E341" s="1"/>
      <c r="F341" s="39"/>
      <c r="G341" s="39"/>
      <c r="H341" s="2"/>
      <c r="I341" s="2"/>
      <c r="J341" s="2"/>
      <c r="K341" s="105" t="str">
        <f t="shared" ca="1" si="5"/>
        <v/>
      </c>
    </row>
    <row r="342" spans="3:11" ht="27.6" customHeight="1" x14ac:dyDescent="0.25">
      <c r="C342" s="1"/>
      <c r="D342" s="1"/>
      <c r="E342" s="1"/>
      <c r="F342" s="39"/>
      <c r="G342" s="39"/>
      <c r="H342" s="2"/>
      <c r="I342" s="2"/>
      <c r="J342" s="2"/>
      <c r="K342" s="105" t="str">
        <f t="shared" ca="1" si="5"/>
        <v/>
      </c>
    </row>
    <row r="343" spans="3:11" ht="27.6" customHeight="1" x14ac:dyDescent="0.25">
      <c r="C343" s="1"/>
      <c r="D343" s="1"/>
      <c r="E343" s="1"/>
      <c r="F343" s="39"/>
      <c r="G343" s="39"/>
      <c r="H343" s="2"/>
      <c r="I343" s="2"/>
      <c r="J343" s="2"/>
      <c r="K343" s="105" t="str">
        <f t="shared" ca="1" si="5"/>
        <v/>
      </c>
    </row>
    <row r="344" spans="3:11" ht="27.6" customHeight="1" x14ac:dyDescent="0.25">
      <c r="C344" s="1"/>
      <c r="D344" s="1"/>
      <c r="E344" s="1"/>
      <c r="F344" s="39"/>
      <c r="G344" s="39"/>
      <c r="H344" s="2"/>
      <c r="I344" s="2"/>
      <c r="J344" s="2"/>
      <c r="K344" s="105" t="str">
        <f t="shared" ca="1" si="5"/>
        <v/>
      </c>
    </row>
    <row r="345" spans="3:11" ht="27.6" customHeight="1" x14ac:dyDescent="0.25">
      <c r="C345" s="1"/>
      <c r="D345" s="1"/>
      <c r="E345" s="1"/>
      <c r="F345" s="39"/>
      <c r="G345" s="39"/>
      <c r="H345" s="2"/>
      <c r="I345" s="2"/>
      <c r="J345" s="2"/>
      <c r="K345" s="105" t="str">
        <f t="shared" ca="1" si="5"/>
        <v/>
      </c>
    </row>
    <row r="346" spans="3:11" ht="27.6" customHeight="1" x14ac:dyDescent="0.25">
      <c r="C346" s="1"/>
      <c r="D346" s="1"/>
      <c r="E346" s="1"/>
      <c r="F346" s="39"/>
      <c r="G346" s="39"/>
      <c r="H346" s="2"/>
      <c r="I346" s="2"/>
      <c r="J346" s="2"/>
      <c r="K346" s="105" t="str">
        <f t="shared" ca="1" si="5"/>
        <v/>
      </c>
    </row>
    <row r="347" spans="3:11" ht="27.6" customHeight="1" x14ac:dyDescent="0.25">
      <c r="C347" s="1"/>
      <c r="D347" s="1"/>
      <c r="E347" s="1"/>
      <c r="F347" s="39"/>
      <c r="G347" s="39"/>
      <c r="H347" s="2"/>
      <c r="I347" s="2"/>
      <c r="J347" s="2"/>
      <c r="K347" s="105" t="str">
        <f t="shared" ca="1" si="5"/>
        <v/>
      </c>
    </row>
    <row r="348" spans="3:11" ht="27.6" customHeight="1" x14ac:dyDescent="0.25">
      <c r="C348" s="1"/>
      <c r="D348" s="1"/>
      <c r="E348" s="1"/>
      <c r="F348" s="39"/>
      <c r="G348" s="39"/>
      <c r="H348" s="2"/>
      <c r="I348" s="2"/>
      <c r="J348" s="2"/>
      <c r="K348" s="105" t="str">
        <f t="shared" ca="1" si="5"/>
        <v/>
      </c>
    </row>
    <row r="349" spans="3:11" ht="27.6" customHeight="1" x14ac:dyDescent="0.25">
      <c r="C349" s="1"/>
      <c r="D349" s="1"/>
      <c r="E349" s="1"/>
      <c r="F349" s="39"/>
      <c r="G349" s="39"/>
      <c r="H349" s="2"/>
      <c r="I349" s="2"/>
      <c r="J349" s="2"/>
      <c r="K349" s="105" t="str">
        <f t="shared" ca="1" si="5"/>
        <v/>
      </c>
    </row>
    <row r="350" spans="3:11" ht="27.6" customHeight="1" x14ac:dyDescent="0.25">
      <c r="C350" s="1"/>
      <c r="D350" s="1"/>
      <c r="E350" s="1"/>
      <c r="F350" s="39"/>
      <c r="G350" s="39"/>
      <c r="H350" s="2"/>
      <c r="I350" s="2"/>
      <c r="J350" s="2"/>
      <c r="K350" s="105" t="str">
        <f t="shared" ca="1" si="5"/>
        <v/>
      </c>
    </row>
    <row r="351" spans="3:11" ht="27.6" customHeight="1" x14ac:dyDescent="0.25">
      <c r="C351" s="1"/>
      <c r="D351" s="1"/>
      <c r="E351" s="1"/>
      <c r="F351" s="39"/>
      <c r="G351" s="39"/>
      <c r="H351" s="2"/>
      <c r="I351" s="2"/>
      <c r="J351" s="2"/>
      <c r="K351" s="105" t="str">
        <f t="shared" ca="1" si="5"/>
        <v/>
      </c>
    </row>
    <row r="352" spans="3:11" ht="27.6" customHeight="1" x14ac:dyDescent="0.25">
      <c r="C352" s="1"/>
      <c r="D352" s="1"/>
      <c r="E352" s="1"/>
      <c r="F352" s="39"/>
      <c r="G352" s="39"/>
      <c r="H352" s="2"/>
      <c r="I352" s="2"/>
      <c r="J352" s="2"/>
      <c r="K352" s="105" t="str">
        <f t="shared" ca="1" si="5"/>
        <v/>
      </c>
    </row>
    <row r="353" spans="3:11" ht="27.6" customHeight="1" x14ac:dyDescent="0.25">
      <c r="C353" s="1"/>
      <c r="D353" s="1"/>
      <c r="E353" s="1"/>
      <c r="F353" s="39"/>
      <c r="G353" s="39"/>
      <c r="H353" s="2"/>
      <c r="I353" s="2"/>
      <c r="J353" s="2"/>
      <c r="K353" s="105" t="str">
        <f t="shared" ca="1" si="5"/>
        <v/>
      </c>
    </row>
    <row r="354" spans="3:11" ht="27.6" customHeight="1" x14ac:dyDescent="0.25">
      <c r="C354" s="1"/>
      <c r="D354" s="1"/>
      <c r="E354" s="1"/>
      <c r="F354" s="39"/>
      <c r="G354" s="39"/>
      <c r="H354" s="2"/>
      <c r="I354" s="2"/>
      <c r="J354" s="2"/>
      <c r="K354" s="105" t="str">
        <f t="shared" ca="1" si="5"/>
        <v/>
      </c>
    </row>
    <row r="355" spans="3:11" ht="27.6" customHeight="1" x14ac:dyDescent="0.25">
      <c r="C355" s="1"/>
      <c r="D355" s="1"/>
      <c r="E355" s="1"/>
      <c r="F355" s="39"/>
      <c r="G355" s="39"/>
      <c r="H355" s="2"/>
      <c r="I355" s="2"/>
      <c r="J355" s="2"/>
      <c r="K355" s="105" t="str">
        <f t="shared" ca="1" si="5"/>
        <v/>
      </c>
    </row>
    <row r="356" spans="3:11" ht="27.6" customHeight="1" x14ac:dyDescent="0.25">
      <c r="C356" s="1"/>
      <c r="D356" s="1"/>
      <c r="E356" s="1"/>
      <c r="F356" s="39"/>
      <c r="G356" s="39"/>
      <c r="H356" s="2"/>
      <c r="I356" s="2"/>
      <c r="J356" s="2"/>
      <c r="K356" s="105" t="str">
        <f t="shared" ca="1" si="5"/>
        <v/>
      </c>
    </row>
    <row r="357" spans="3:11" ht="27.6" customHeight="1" x14ac:dyDescent="0.25">
      <c r="C357" s="1"/>
      <c r="D357" s="1"/>
      <c r="E357" s="1"/>
      <c r="F357" s="39"/>
      <c r="G357" s="39"/>
      <c r="H357" s="2"/>
      <c r="I357" s="2"/>
      <c r="J357" s="2"/>
      <c r="K357" s="105" t="str">
        <f t="shared" ca="1" si="5"/>
        <v/>
      </c>
    </row>
    <row r="358" spans="3:11" ht="27.6" customHeight="1" x14ac:dyDescent="0.25">
      <c r="C358" s="1"/>
      <c r="D358" s="1"/>
      <c r="E358" s="1"/>
      <c r="F358" s="39"/>
      <c r="G358" s="39"/>
      <c r="H358" s="2"/>
      <c r="I358" s="2"/>
      <c r="J358" s="2"/>
      <c r="K358" s="105" t="str">
        <f t="shared" ca="1" si="5"/>
        <v/>
      </c>
    </row>
    <row r="359" spans="3:11" ht="27.6" customHeight="1" x14ac:dyDescent="0.25">
      <c r="C359" s="1"/>
      <c r="D359" s="1"/>
      <c r="E359" s="1"/>
      <c r="F359" s="39"/>
      <c r="G359" s="39"/>
      <c r="H359" s="2"/>
      <c r="I359" s="2"/>
      <c r="J359" s="2"/>
      <c r="K359" s="105" t="str">
        <f t="shared" ca="1" si="5"/>
        <v/>
      </c>
    </row>
    <row r="360" spans="3:11" ht="27.6" customHeight="1" x14ac:dyDescent="0.25">
      <c r="C360" s="1"/>
      <c r="D360" s="1"/>
      <c r="E360" s="1"/>
      <c r="F360" s="39"/>
      <c r="G360" s="39"/>
      <c r="H360" s="2"/>
      <c r="I360" s="2"/>
      <c r="J360" s="2"/>
      <c r="K360" s="105" t="str">
        <f t="shared" ca="1" si="5"/>
        <v/>
      </c>
    </row>
    <row r="361" spans="3:11" ht="27.6" customHeight="1" x14ac:dyDescent="0.25">
      <c r="C361" s="1"/>
      <c r="D361" s="1"/>
      <c r="E361" s="1"/>
      <c r="F361" s="39"/>
      <c r="G361" s="39"/>
      <c r="H361" s="2"/>
      <c r="I361" s="2"/>
      <c r="J361" s="2"/>
      <c r="K361" s="105" t="str">
        <f t="shared" ca="1" si="5"/>
        <v/>
      </c>
    </row>
    <row r="362" spans="3:11" ht="27.6" customHeight="1" x14ac:dyDescent="0.25">
      <c r="C362" s="1"/>
      <c r="D362" s="1"/>
      <c r="E362" s="1"/>
      <c r="F362" s="39"/>
      <c r="G362" s="39"/>
      <c r="H362" s="2"/>
      <c r="I362" s="2"/>
      <c r="J362" s="2"/>
      <c r="K362" s="105" t="str">
        <f t="shared" ca="1" si="5"/>
        <v/>
      </c>
    </row>
    <row r="363" spans="3:11" ht="27.6" customHeight="1" x14ac:dyDescent="0.25">
      <c r="C363" s="1"/>
      <c r="D363" s="1"/>
      <c r="E363" s="1"/>
      <c r="F363" s="39"/>
      <c r="G363" s="39"/>
      <c r="H363" s="2"/>
      <c r="I363" s="2"/>
      <c r="J363" s="2"/>
      <c r="K363" s="105" t="str">
        <f t="shared" ca="1" si="5"/>
        <v/>
      </c>
    </row>
    <row r="364" spans="3:11" ht="27.6" customHeight="1" x14ac:dyDescent="0.25">
      <c r="C364" s="1"/>
      <c r="D364" s="1"/>
      <c r="E364" s="1"/>
      <c r="F364" s="39"/>
      <c r="G364" s="39"/>
      <c r="H364" s="2"/>
      <c r="I364" s="2"/>
      <c r="J364" s="2"/>
      <c r="K364" s="105" t="str">
        <f t="shared" ca="1" si="5"/>
        <v/>
      </c>
    </row>
    <row r="365" spans="3:11" ht="27.6" customHeight="1" x14ac:dyDescent="0.25">
      <c r="C365" s="1"/>
      <c r="D365" s="1"/>
      <c r="E365" s="1"/>
      <c r="F365" s="39"/>
      <c r="G365" s="39"/>
      <c r="H365" s="2"/>
      <c r="I365" s="2"/>
      <c r="J365" s="2"/>
      <c r="K365" s="105" t="str">
        <f t="shared" ca="1" si="5"/>
        <v/>
      </c>
    </row>
    <row r="366" spans="3:11" ht="27.6" customHeight="1" x14ac:dyDescent="0.25">
      <c r="C366" s="1"/>
      <c r="D366" s="1"/>
      <c r="E366" s="1"/>
      <c r="F366" s="39"/>
      <c r="G366" s="39"/>
      <c r="H366" s="2"/>
      <c r="I366" s="2"/>
      <c r="J366" s="2"/>
      <c r="K366" s="105" t="str">
        <f t="shared" ca="1" si="5"/>
        <v/>
      </c>
    </row>
    <row r="367" spans="3:11" ht="27.6" customHeight="1" x14ac:dyDescent="0.25">
      <c r="C367" s="1"/>
      <c r="D367" s="1"/>
      <c r="E367" s="1"/>
      <c r="F367" s="39"/>
      <c r="G367" s="39"/>
      <c r="H367" s="2"/>
      <c r="I367" s="2"/>
      <c r="J367" s="2"/>
      <c r="K367" s="105" t="str">
        <f t="shared" ca="1" si="5"/>
        <v/>
      </c>
    </row>
    <row r="368" spans="3:11" ht="27.6" customHeight="1" x14ac:dyDescent="0.25">
      <c r="C368" s="1"/>
      <c r="D368" s="1"/>
      <c r="E368" s="1"/>
      <c r="F368" s="39"/>
      <c r="G368" s="39"/>
      <c r="H368" s="2"/>
      <c r="I368" s="2"/>
      <c r="J368" s="2"/>
      <c r="K368" s="105" t="str">
        <f t="shared" ca="1" si="5"/>
        <v/>
      </c>
    </row>
    <row r="369" spans="3:11" ht="27.6" customHeight="1" x14ac:dyDescent="0.25">
      <c r="C369" s="1"/>
      <c r="D369" s="1"/>
      <c r="E369" s="1"/>
      <c r="F369" s="39"/>
      <c r="G369" s="39"/>
      <c r="H369" s="2"/>
      <c r="I369" s="2"/>
      <c r="J369" s="2"/>
      <c r="K369" s="105" t="str">
        <f t="shared" ca="1" si="5"/>
        <v/>
      </c>
    </row>
    <row r="370" spans="3:11" ht="27.6" customHeight="1" x14ac:dyDescent="0.25">
      <c r="C370" s="1"/>
      <c r="D370" s="1"/>
      <c r="E370" s="1"/>
      <c r="F370" s="39"/>
      <c r="G370" s="39"/>
      <c r="H370" s="2"/>
      <c r="I370" s="2"/>
      <c r="J370" s="2"/>
      <c r="K370" s="105" t="str">
        <f t="shared" ca="1" si="5"/>
        <v/>
      </c>
    </row>
    <row r="371" spans="3:11" ht="27.6" customHeight="1" x14ac:dyDescent="0.25">
      <c r="C371" s="1"/>
      <c r="D371" s="1"/>
      <c r="E371" s="1"/>
      <c r="F371" s="39"/>
      <c r="G371" s="39"/>
      <c r="H371" s="2"/>
      <c r="I371" s="2"/>
      <c r="J371" s="2"/>
      <c r="K371" s="105" t="str">
        <f t="shared" ca="1" si="5"/>
        <v/>
      </c>
    </row>
    <row r="372" spans="3:11" ht="27.6" customHeight="1" x14ac:dyDescent="0.25">
      <c r="C372" s="1"/>
      <c r="D372" s="1"/>
      <c r="E372" s="1"/>
      <c r="F372" s="39"/>
      <c r="G372" s="39"/>
      <c r="H372" s="2"/>
      <c r="I372" s="2"/>
      <c r="J372" s="2"/>
      <c r="K372" s="105" t="str">
        <f t="shared" ca="1" si="5"/>
        <v/>
      </c>
    </row>
    <row r="373" spans="3:11" ht="27.6" customHeight="1" x14ac:dyDescent="0.25">
      <c r="C373" s="1"/>
      <c r="D373" s="1"/>
      <c r="E373" s="1"/>
      <c r="F373" s="39"/>
      <c r="G373" s="39"/>
      <c r="H373" s="2"/>
      <c r="I373" s="2"/>
      <c r="J373" s="2"/>
      <c r="K373" s="105" t="str">
        <f t="shared" ca="1" si="5"/>
        <v/>
      </c>
    </row>
    <row r="374" spans="3:11" ht="27.6" customHeight="1" x14ac:dyDescent="0.25">
      <c r="C374" s="1"/>
      <c r="D374" s="1"/>
      <c r="E374" s="1"/>
      <c r="F374" s="39"/>
      <c r="G374" s="39"/>
      <c r="H374" s="2"/>
      <c r="I374" s="2"/>
      <c r="J374" s="2"/>
      <c r="K374" s="105" t="str">
        <f t="shared" ca="1" si="5"/>
        <v/>
      </c>
    </row>
    <row r="375" spans="3:11" ht="27.6" customHeight="1" x14ac:dyDescent="0.25">
      <c r="C375" s="1"/>
      <c r="D375" s="1"/>
      <c r="E375" s="1"/>
      <c r="F375" s="39"/>
      <c r="G375" s="39"/>
      <c r="H375" s="2"/>
      <c r="I375" s="2"/>
      <c r="J375" s="2"/>
      <c r="K375" s="105" t="str">
        <f t="shared" ca="1" si="5"/>
        <v/>
      </c>
    </row>
    <row r="376" spans="3:11" ht="27.6" customHeight="1" x14ac:dyDescent="0.25">
      <c r="C376" s="1"/>
      <c r="D376" s="1"/>
      <c r="E376" s="1"/>
      <c r="F376" s="39"/>
      <c r="G376" s="39"/>
      <c r="H376" s="2"/>
      <c r="I376" s="2"/>
      <c r="J376" s="2"/>
      <c r="K376" s="105" t="str">
        <f t="shared" ca="1" si="5"/>
        <v/>
      </c>
    </row>
    <row r="377" spans="3:11" ht="27.6" customHeight="1" x14ac:dyDescent="0.25">
      <c r="C377" s="1"/>
      <c r="D377" s="1"/>
      <c r="E377" s="1"/>
      <c r="F377" s="39"/>
      <c r="G377" s="39"/>
      <c r="H377" s="2"/>
      <c r="I377" s="2"/>
      <c r="J377" s="2"/>
      <c r="K377" s="105" t="str">
        <f t="shared" ca="1" si="5"/>
        <v/>
      </c>
    </row>
    <row r="378" spans="3:11" ht="27.6" customHeight="1" x14ac:dyDescent="0.25">
      <c r="C378" s="1"/>
      <c r="D378" s="1"/>
      <c r="E378" s="1"/>
      <c r="F378" s="39"/>
      <c r="G378" s="39"/>
      <c r="H378" s="2"/>
      <c r="I378" s="2"/>
      <c r="J378" s="2"/>
      <c r="K378" s="105" t="str">
        <f t="shared" ca="1" si="5"/>
        <v/>
      </c>
    </row>
    <row r="379" spans="3:11" ht="27.6" customHeight="1" x14ac:dyDescent="0.25">
      <c r="C379" s="1"/>
      <c r="D379" s="1"/>
      <c r="E379" s="1"/>
      <c r="F379" s="39"/>
      <c r="G379" s="39"/>
      <c r="H379" s="2"/>
      <c r="I379" s="2"/>
      <c r="J379" s="2"/>
      <c r="K379" s="105" t="str">
        <f t="shared" ca="1" si="5"/>
        <v/>
      </c>
    </row>
    <row r="380" spans="3:11" ht="27.6" customHeight="1" x14ac:dyDescent="0.25">
      <c r="C380" s="1"/>
      <c r="D380" s="1"/>
      <c r="E380" s="1"/>
      <c r="F380" s="39"/>
      <c r="G380" s="39"/>
      <c r="H380" s="2"/>
      <c r="I380" s="2"/>
      <c r="J380" s="2"/>
      <c r="K380" s="105" t="str">
        <f t="shared" ca="1" si="5"/>
        <v/>
      </c>
    </row>
    <row r="381" spans="3:11" ht="27.6" customHeight="1" x14ac:dyDescent="0.25">
      <c r="C381" s="1"/>
      <c r="D381" s="1"/>
      <c r="E381" s="1"/>
      <c r="F381" s="39"/>
      <c r="G381" s="39"/>
      <c r="H381" s="2"/>
      <c r="I381" s="2"/>
      <c r="J381" s="2"/>
      <c r="K381" s="105" t="str">
        <f t="shared" ca="1" si="5"/>
        <v/>
      </c>
    </row>
    <row r="382" spans="3:11" ht="27.6" customHeight="1" x14ac:dyDescent="0.25">
      <c r="C382" s="1"/>
      <c r="D382" s="1"/>
      <c r="E382" s="1"/>
      <c r="F382" s="39"/>
      <c r="G382" s="39"/>
      <c r="H382" s="2"/>
      <c r="I382" s="2"/>
      <c r="J382" s="2"/>
      <c r="K382" s="105" t="str">
        <f t="shared" ca="1" si="5"/>
        <v/>
      </c>
    </row>
    <row r="383" spans="3:11" ht="27.6" customHeight="1" x14ac:dyDescent="0.25">
      <c r="C383" s="1"/>
      <c r="D383" s="1"/>
      <c r="E383" s="1"/>
      <c r="F383" s="39"/>
      <c r="G383" s="39"/>
      <c r="H383" s="2"/>
      <c r="I383" s="2"/>
      <c r="J383" s="2"/>
      <c r="K383" s="105" t="str">
        <f t="shared" ca="1" si="5"/>
        <v/>
      </c>
    </row>
    <row r="384" spans="3:11" ht="27.6" customHeight="1" x14ac:dyDescent="0.25">
      <c r="C384" s="1"/>
      <c r="D384" s="1"/>
      <c r="E384" s="1"/>
      <c r="F384" s="39"/>
      <c r="G384" s="39"/>
      <c r="H384" s="2"/>
      <c r="I384" s="2"/>
      <c r="J384" s="2"/>
      <c r="K384" s="105" t="str">
        <f t="shared" ca="1" si="5"/>
        <v/>
      </c>
    </row>
    <row r="385" spans="3:11" ht="27.6" customHeight="1" x14ac:dyDescent="0.25">
      <c r="C385" s="1"/>
      <c r="D385" s="1"/>
      <c r="E385" s="1"/>
      <c r="F385" s="39"/>
      <c r="G385" s="39"/>
      <c r="H385" s="2"/>
      <c r="I385" s="2"/>
      <c r="J385" s="2"/>
      <c r="K385" s="105" t="str">
        <f t="shared" ca="1" si="5"/>
        <v/>
      </c>
    </row>
    <row r="386" spans="3:11" ht="27.6" customHeight="1" x14ac:dyDescent="0.25">
      <c r="C386" s="1"/>
      <c r="D386" s="1"/>
      <c r="E386" s="1"/>
      <c r="F386" s="39"/>
      <c r="G386" s="39"/>
      <c r="H386" s="2"/>
      <c r="I386" s="2"/>
      <c r="J386" s="2"/>
      <c r="K386" s="105" t="str">
        <f t="shared" ca="1" si="5"/>
        <v/>
      </c>
    </row>
    <row r="387" spans="3:11" ht="27.6" customHeight="1" x14ac:dyDescent="0.25">
      <c r="C387" s="1"/>
      <c r="D387" s="1"/>
      <c r="E387" s="1"/>
      <c r="F387" s="39"/>
      <c r="G387" s="39"/>
      <c r="H387" s="2"/>
      <c r="I387" s="2"/>
      <c r="J387" s="2"/>
      <c r="K387" s="105" t="str">
        <f t="shared" ca="1" si="5"/>
        <v/>
      </c>
    </row>
    <row r="388" spans="3:11" ht="27.6" customHeight="1" x14ac:dyDescent="0.25">
      <c r="C388" s="1"/>
      <c r="D388" s="1"/>
      <c r="E388" s="1"/>
      <c r="F388" s="39"/>
      <c r="G388" s="39"/>
      <c r="H388" s="2"/>
      <c r="I388" s="2"/>
      <c r="J388" s="2"/>
      <c r="K388" s="105" t="str">
        <f t="shared" ca="1" si="5"/>
        <v/>
      </c>
    </row>
    <row r="389" spans="3:11" ht="27.6" customHeight="1" x14ac:dyDescent="0.25">
      <c r="C389" s="1"/>
      <c r="D389" s="1"/>
      <c r="E389" s="1"/>
      <c r="F389" s="39"/>
      <c r="G389" s="39"/>
      <c r="H389" s="2"/>
      <c r="I389" s="2"/>
      <c r="J389" s="2"/>
      <c r="K389" s="105" t="str">
        <f t="shared" ca="1" si="5"/>
        <v/>
      </c>
    </row>
    <row r="390" spans="3:11" ht="27.6" customHeight="1" x14ac:dyDescent="0.25">
      <c r="C390" s="1"/>
      <c r="D390" s="1"/>
      <c r="E390" s="1"/>
      <c r="F390" s="39"/>
      <c r="G390" s="39"/>
      <c r="H390" s="2"/>
      <c r="I390" s="2"/>
      <c r="J390" s="2"/>
      <c r="K390" s="105" t="str">
        <f t="shared" ref="K390:K453" ca="1" si="6">IFERROR(IF(C390="","",IF(H390="","Insertar la fecha de inicio",IF(I390="","Insertar la fecha de finalización prevista",IF(AND(J390&lt;&gt;"",J390&gt;I390),"Completado con retraso",IF(AND(J390&lt;&gt;"",J390&lt;=I390),"Concluido",IF(AND(I390&lt;TODAY(),J390=""),"Atrasado",IF(AND(J390="",H390&lt;=TODAY(),I390&gt;=TODAY()),"En curso",IF(H390&gt;TODAY(),"No iniciado","")))))))),"")</f>
        <v/>
      </c>
    </row>
    <row r="391" spans="3:11" ht="27.6" customHeight="1" x14ac:dyDescent="0.25">
      <c r="C391" s="1"/>
      <c r="D391" s="1"/>
      <c r="E391" s="1"/>
      <c r="F391" s="39"/>
      <c r="G391" s="39"/>
      <c r="H391" s="2"/>
      <c r="I391" s="2"/>
      <c r="J391" s="2"/>
      <c r="K391" s="105" t="str">
        <f t="shared" ca="1" si="6"/>
        <v/>
      </c>
    </row>
    <row r="392" spans="3:11" ht="27.6" customHeight="1" x14ac:dyDescent="0.25">
      <c r="C392" s="1"/>
      <c r="D392" s="1"/>
      <c r="E392" s="1"/>
      <c r="F392" s="39"/>
      <c r="G392" s="39"/>
      <c r="H392" s="2"/>
      <c r="I392" s="2"/>
      <c r="J392" s="2"/>
      <c r="K392" s="105" t="str">
        <f t="shared" ca="1" si="6"/>
        <v/>
      </c>
    </row>
    <row r="393" spans="3:11" ht="27.6" customHeight="1" x14ac:dyDescent="0.25">
      <c r="C393" s="1"/>
      <c r="D393" s="1"/>
      <c r="E393" s="1"/>
      <c r="F393" s="39"/>
      <c r="G393" s="39"/>
      <c r="H393" s="2"/>
      <c r="I393" s="2"/>
      <c r="J393" s="2"/>
      <c r="K393" s="105" t="str">
        <f t="shared" ca="1" si="6"/>
        <v/>
      </c>
    </row>
    <row r="394" spans="3:11" ht="27.6" customHeight="1" x14ac:dyDescent="0.25">
      <c r="C394" s="1"/>
      <c r="D394" s="1"/>
      <c r="E394" s="1"/>
      <c r="F394" s="39"/>
      <c r="G394" s="39"/>
      <c r="H394" s="2"/>
      <c r="I394" s="2"/>
      <c r="J394" s="2"/>
      <c r="K394" s="105" t="str">
        <f t="shared" ca="1" si="6"/>
        <v/>
      </c>
    </row>
    <row r="395" spans="3:11" ht="27.6" customHeight="1" x14ac:dyDescent="0.25">
      <c r="C395" s="1"/>
      <c r="D395" s="1"/>
      <c r="E395" s="1"/>
      <c r="F395" s="39"/>
      <c r="G395" s="39"/>
      <c r="H395" s="2"/>
      <c r="I395" s="2"/>
      <c r="J395" s="2"/>
      <c r="K395" s="105" t="str">
        <f t="shared" ca="1" si="6"/>
        <v/>
      </c>
    </row>
    <row r="396" spans="3:11" ht="27.6" customHeight="1" x14ac:dyDescent="0.25">
      <c r="C396" s="1"/>
      <c r="D396" s="1"/>
      <c r="E396" s="1"/>
      <c r="F396" s="39"/>
      <c r="G396" s="39"/>
      <c r="H396" s="2"/>
      <c r="I396" s="2"/>
      <c r="J396" s="2"/>
      <c r="K396" s="105" t="str">
        <f t="shared" ca="1" si="6"/>
        <v/>
      </c>
    </row>
    <row r="397" spans="3:11" ht="27.6" customHeight="1" x14ac:dyDescent="0.25">
      <c r="C397" s="1"/>
      <c r="D397" s="1"/>
      <c r="E397" s="1"/>
      <c r="F397" s="39"/>
      <c r="G397" s="39"/>
      <c r="H397" s="2"/>
      <c r="I397" s="2"/>
      <c r="J397" s="2"/>
      <c r="K397" s="105" t="str">
        <f t="shared" ca="1" si="6"/>
        <v/>
      </c>
    </row>
    <row r="398" spans="3:11" ht="27.6" customHeight="1" x14ac:dyDescent="0.25">
      <c r="C398" s="1"/>
      <c r="D398" s="1"/>
      <c r="E398" s="1"/>
      <c r="F398" s="39"/>
      <c r="G398" s="39"/>
      <c r="H398" s="2"/>
      <c r="I398" s="2"/>
      <c r="J398" s="2"/>
      <c r="K398" s="105" t="str">
        <f t="shared" ca="1" si="6"/>
        <v/>
      </c>
    </row>
    <row r="399" spans="3:11" ht="27.6" customHeight="1" x14ac:dyDescent="0.25">
      <c r="C399" s="1"/>
      <c r="D399" s="1"/>
      <c r="E399" s="1"/>
      <c r="F399" s="39"/>
      <c r="G399" s="39"/>
      <c r="H399" s="2"/>
      <c r="I399" s="2"/>
      <c r="J399" s="2"/>
      <c r="K399" s="105" t="str">
        <f t="shared" ca="1" si="6"/>
        <v/>
      </c>
    </row>
    <row r="400" spans="3:11" ht="27.6" customHeight="1" x14ac:dyDescent="0.25">
      <c r="C400" s="1"/>
      <c r="D400" s="1"/>
      <c r="E400" s="1"/>
      <c r="F400" s="39"/>
      <c r="G400" s="39"/>
      <c r="H400" s="2"/>
      <c r="I400" s="2"/>
      <c r="J400" s="2"/>
      <c r="K400" s="105" t="str">
        <f t="shared" ca="1" si="6"/>
        <v/>
      </c>
    </row>
    <row r="401" spans="3:11" ht="27.6" customHeight="1" x14ac:dyDescent="0.25">
      <c r="C401" s="1"/>
      <c r="D401" s="1"/>
      <c r="E401" s="1"/>
      <c r="F401" s="39"/>
      <c r="G401" s="39"/>
      <c r="H401" s="2"/>
      <c r="I401" s="2"/>
      <c r="J401" s="2"/>
      <c r="K401" s="105" t="str">
        <f t="shared" ca="1" si="6"/>
        <v/>
      </c>
    </row>
    <row r="402" spans="3:11" ht="27.6" customHeight="1" x14ac:dyDescent="0.25">
      <c r="C402" s="1"/>
      <c r="D402" s="1"/>
      <c r="E402" s="1"/>
      <c r="F402" s="39"/>
      <c r="G402" s="39"/>
      <c r="H402" s="2"/>
      <c r="I402" s="2"/>
      <c r="J402" s="2"/>
      <c r="K402" s="105" t="str">
        <f t="shared" ca="1" si="6"/>
        <v/>
      </c>
    </row>
    <row r="403" spans="3:11" ht="27.6" customHeight="1" x14ac:dyDescent="0.25">
      <c r="C403" s="1"/>
      <c r="D403" s="1"/>
      <c r="E403" s="1"/>
      <c r="F403" s="39"/>
      <c r="G403" s="39"/>
      <c r="H403" s="2"/>
      <c r="I403" s="2"/>
      <c r="J403" s="2"/>
      <c r="K403" s="105" t="str">
        <f t="shared" ca="1" si="6"/>
        <v/>
      </c>
    </row>
    <row r="404" spans="3:11" ht="27.6" customHeight="1" x14ac:dyDescent="0.25">
      <c r="C404" s="1"/>
      <c r="D404" s="1"/>
      <c r="E404" s="1"/>
      <c r="F404" s="39"/>
      <c r="G404" s="39"/>
      <c r="H404" s="2"/>
      <c r="I404" s="2"/>
      <c r="J404" s="2"/>
      <c r="K404" s="105" t="str">
        <f t="shared" ca="1" si="6"/>
        <v/>
      </c>
    </row>
    <row r="405" spans="3:11" ht="27.6" customHeight="1" x14ac:dyDescent="0.25">
      <c r="C405" s="1"/>
      <c r="D405" s="1"/>
      <c r="E405" s="1"/>
      <c r="F405" s="39"/>
      <c r="G405" s="39"/>
      <c r="H405" s="2"/>
      <c r="I405" s="2"/>
      <c r="J405" s="2"/>
      <c r="K405" s="105" t="str">
        <f t="shared" ca="1" si="6"/>
        <v/>
      </c>
    </row>
    <row r="406" spans="3:11" ht="27.6" customHeight="1" x14ac:dyDescent="0.25">
      <c r="C406" s="1"/>
      <c r="D406" s="1"/>
      <c r="E406" s="1"/>
      <c r="F406" s="39"/>
      <c r="G406" s="39"/>
      <c r="H406" s="2"/>
      <c r="I406" s="2"/>
      <c r="J406" s="2"/>
      <c r="K406" s="105" t="str">
        <f t="shared" ca="1" si="6"/>
        <v/>
      </c>
    </row>
    <row r="407" spans="3:11" ht="27.6" customHeight="1" x14ac:dyDescent="0.25">
      <c r="C407" s="1"/>
      <c r="D407" s="1"/>
      <c r="E407" s="1"/>
      <c r="F407" s="39"/>
      <c r="G407" s="39"/>
      <c r="H407" s="2"/>
      <c r="I407" s="2"/>
      <c r="J407" s="2"/>
      <c r="K407" s="105" t="str">
        <f t="shared" ca="1" si="6"/>
        <v/>
      </c>
    </row>
    <row r="408" spans="3:11" ht="27.6" customHeight="1" x14ac:dyDescent="0.25">
      <c r="C408" s="1"/>
      <c r="D408" s="1"/>
      <c r="E408" s="1"/>
      <c r="F408" s="39"/>
      <c r="G408" s="39"/>
      <c r="H408" s="2"/>
      <c r="I408" s="2"/>
      <c r="J408" s="2"/>
      <c r="K408" s="105" t="str">
        <f t="shared" ca="1" si="6"/>
        <v/>
      </c>
    </row>
    <row r="409" spans="3:11" ht="27.6" customHeight="1" x14ac:dyDescent="0.25">
      <c r="C409" s="1"/>
      <c r="D409" s="1"/>
      <c r="E409" s="1"/>
      <c r="F409" s="39"/>
      <c r="G409" s="39"/>
      <c r="H409" s="2"/>
      <c r="I409" s="2"/>
      <c r="J409" s="2"/>
      <c r="K409" s="105" t="str">
        <f t="shared" ca="1" si="6"/>
        <v/>
      </c>
    </row>
    <row r="410" spans="3:11" ht="27.6" customHeight="1" x14ac:dyDescent="0.25">
      <c r="C410" s="1"/>
      <c r="D410" s="1"/>
      <c r="E410" s="1"/>
      <c r="F410" s="39"/>
      <c r="G410" s="39"/>
      <c r="H410" s="2"/>
      <c r="I410" s="2"/>
      <c r="J410" s="2"/>
      <c r="K410" s="105" t="str">
        <f t="shared" ca="1" si="6"/>
        <v/>
      </c>
    </row>
    <row r="411" spans="3:11" ht="27.6" customHeight="1" x14ac:dyDescent="0.25">
      <c r="C411" s="1"/>
      <c r="D411" s="1"/>
      <c r="E411" s="1"/>
      <c r="F411" s="39"/>
      <c r="G411" s="39"/>
      <c r="H411" s="2"/>
      <c r="I411" s="2"/>
      <c r="J411" s="2"/>
      <c r="K411" s="105" t="str">
        <f t="shared" ca="1" si="6"/>
        <v/>
      </c>
    </row>
    <row r="412" spans="3:11" ht="27.6" customHeight="1" x14ac:dyDescent="0.25">
      <c r="C412" s="1"/>
      <c r="D412" s="1"/>
      <c r="E412" s="1"/>
      <c r="F412" s="39"/>
      <c r="G412" s="39"/>
      <c r="H412" s="2"/>
      <c r="I412" s="2"/>
      <c r="J412" s="2"/>
      <c r="K412" s="105" t="str">
        <f t="shared" ca="1" si="6"/>
        <v/>
      </c>
    </row>
    <row r="413" spans="3:11" ht="27.6" customHeight="1" x14ac:dyDescent="0.25">
      <c r="C413" s="1"/>
      <c r="D413" s="1"/>
      <c r="E413" s="1"/>
      <c r="F413" s="39"/>
      <c r="G413" s="39"/>
      <c r="H413" s="2"/>
      <c r="I413" s="2"/>
      <c r="J413" s="2"/>
      <c r="K413" s="105" t="str">
        <f t="shared" ca="1" si="6"/>
        <v/>
      </c>
    </row>
    <row r="414" spans="3:11" ht="27.6" customHeight="1" x14ac:dyDescent="0.25">
      <c r="C414" s="1"/>
      <c r="D414" s="1"/>
      <c r="E414" s="1"/>
      <c r="F414" s="39"/>
      <c r="G414" s="39"/>
      <c r="H414" s="2"/>
      <c r="I414" s="2"/>
      <c r="J414" s="2"/>
      <c r="K414" s="105" t="str">
        <f t="shared" ca="1" si="6"/>
        <v/>
      </c>
    </row>
    <row r="415" spans="3:11" ht="27.6" customHeight="1" x14ac:dyDescent="0.25">
      <c r="C415" s="1"/>
      <c r="D415" s="1"/>
      <c r="E415" s="1"/>
      <c r="F415" s="39"/>
      <c r="G415" s="39"/>
      <c r="H415" s="2"/>
      <c r="I415" s="2"/>
      <c r="J415" s="2"/>
      <c r="K415" s="105" t="str">
        <f t="shared" ca="1" si="6"/>
        <v/>
      </c>
    </row>
    <row r="416" spans="3:11" ht="27.6" customHeight="1" x14ac:dyDescent="0.25">
      <c r="C416" s="1"/>
      <c r="D416" s="1"/>
      <c r="E416" s="1"/>
      <c r="F416" s="39"/>
      <c r="G416" s="39"/>
      <c r="H416" s="2"/>
      <c r="I416" s="2"/>
      <c r="J416" s="2"/>
      <c r="K416" s="105" t="str">
        <f t="shared" ca="1" si="6"/>
        <v/>
      </c>
    </row>
    <row r="417" spans="3:11" ht="27.6" customHeight="1" x14ac:dyDescent="0.25">
      <c r="C417" s="1"/>
      <c r="D417" s="1"/>
      <c r="E417" s="1"/>
      <c r="F417" s="39"/>
      <c r="G417" s="39"/>
      <c r="H417" s="2"/>
      <c r="I417" s="2"/>
      <c r="J417" s="2"/>
      <c r="K417" s="105" t="str">
        <f t="shared" ca="1" si="6"/>
        <v/>
      </c>
    </row>
    <row r="418" spans="3:11" ht="27.6" customHeight="1" x14ac:dyDescent="0.25">
      <c r="C418" s="1"/>
      <c r="D418" s="1"/>
      <c r="E418" s="1"/>
      <c r="F418" s="39"/>
      <c r="G418" s="39"/>
      <c r="H418" s="2"/>
      <c r="I418" s="2"/>
      <c r="J418" s="2"/>
      <c r="K418" s="105" t="str">
        <f t="shared" ca="1" si="6"/>
        <v/>
      </c>
    </row>
    <row r="419" spans="3:11" ht="27.6" customHeight="1" x14ac:dyDescent="0.25">
      <c r="C419" s="1"/>
      <c r="D419" s="1"/>
      <c r="E419" s="1"/>
      <c r="F419" s="39"/>
      <c r="G419" s="39"/>
      <c r="H419" s="2"/>
      <c r="I419" s="2"/>
      <c r="J419" s="2"/>
      <c r="K419" s="105" t="str">
        <f t="shared" ca="1" si="6"/>
        <v/>
      </c>
    </row>
    <row r="420" spans="3:11" ht="27.6" customHeight="1" x14ac:dyDescent="0.25">
      <c r="C420" s="1"/>
      <c r="D420" s="1"/>
      <c r="E420" s="1"/>
      <c r="F420" s="39"/>
      <c r="G420" s="39"/>
      <c r="H420" s="2"/>
      <c r="I420" s="2"/>
      <c r="J420" s="2"/>
      <c r="K420" s="105" t="str">
        <f t="shared" ca="1" si="6"/>
        <v/>
      </c>
    </row>
    <row r="421" spans="3:11" ht="27.6" customHeight="1" x14ac:dyDescent="0.25">
      <c r="C421" s="1"/>
      <c r="D421" s="1"/>
      <c r="E421" s="1"/>
      <c r="F421" s="39"/>
      <c r="G421" s="39"/>
      <c r="H421" s="2"/>
      <c r="I421" s="2"/>
      <c r="J421" s="2"/>
      <c r="K421" s="105" t="str">
        <f t="shared" ca="1" si="6"/>
        <v/>
      </c>
    </row>
    <row r="422" spans="3:11" ht="27.6" customHeight="1" x14ac:dyDescent="0.25">
      <c r="C422" s="1"/>
      <c r="D422" s="1"/>
      <c r="E422" s="1"/>
      <c r="F422" s="39"/>
      <c r="G422" s="39"/>
      <c r="H422" s="2"/>
      <c r="I422" s="2"/>
      <c r="J422" s="2"/>
      <c r="K422" s="105" t="str">
        <f t="shared" ca="1" si="6"/>
        <v/>
      </c>
    </row>
    <row r="423" spans="3:11" ht="27.6" customHeight="1" x14ac:dyDescent="0.25">
      <c r="C423" s="1"/>
      <c r="D423" s="1"/>
      <c r="E423" s="1"/>
      <c r="F423" s="39"/>
      <c r="G423" s="39"/>
      <c r="H423" s="2"/>
      <c r="I423" s="2"/>
      <c r="J423" s="2"/>
      <c r="K423" s="105" t="str">
        <f t="shared" ca="1" si="6"/>
        <v/>
      </c>
    </row>
    <row r="424" spans="3:11" ht="27.6" customHeight="1" x14ac:dyDescent="0.25">
      <c r="C424" s="1"/>
      <c r="D424" s="1"/>
      <c r="E424" s="1"/>
      <c r="F424" s="39"/>
      <c r="G424" s="39"/>
      <c r="H424" s="2"/>
      <c r="I424" s="2"/>
      <c r="J424" s="2"/>
      <c r="K424" s="105" t="str">
        <f t="shared" ca="1" si="6"/>
        <v/>
      </c>
    </row>
    <row r="425" spans="3:11" ht="27.6" customHeight="1" x14ac:dyDescent="0.25">
      <c r="C425" s="1"/>
      <c r="D425" s="1"/>
      <c r="E425" s="1"/>
      <c r="F425" s="39"/>
      <c r="G425" s="39"/>
      <c r="H425" s="2"/>
      <c r="I425" s="2"/>
      <c r="J425" s="2"/>
      <c r="K425" s="105" t="str">
        <f t="shared" ca="1" si="6"/>
        <v/>
      </c>
    </row>
    <row r="426" spans="3:11" ht="27.6" customHeight="1" x14ac:dyDescent="0.25">
      <c r="C426" s="1"/>
      <c r="D426" s="1"/>
      <c r="E426" s="1"/>
      <c r="F426" s="39"/>
      <c r="G426" s="39"/>
      <c r="H426" s="2"/>
      <c r="I426" s="2"/>
      <c r="J426" s="2"/>
      <c r="K426" s="105" t="str">
        <f t="shared" ca="1" si="6"/>
        <v/>
      </c>
    </row>
    <row r="427" spans="3:11" ht="27.6" customHeight="1" x14ac:dyDescent="0.25">
      <c r="C427" s="1"/>
      <c r="D427" s="1"/>
      <c r="E427" s="1"/>
      <c r="F427" s="39"/>
      <c r="G427" s="39"/>
      <c r="H427" s="2"/>
      <c r="I427" s="2"/>
      <c r="J427" s="2"/>
      <c r="K427" s="105" t="str">
        <f t="shared" ca="1" si="6"/>
        <v/>
      </c>
    </row>
    <row r="428" spans="3:11" ht="27.6" customHeight="1" x14ac:dyDescent="0.25">
      <c r="C428" s="1"/>
      <c r="D428" s="1"/>
      <c r="E428" s="1"/>
      <c r="F428" s="39"/>
      <c r="G428" s="39"/>
      <c r="H428" s="2"/>
      <c r="I428" s="2"/>
      <c r="J428" s="2"/>
      <c r="K428" s="105" t="str">
        <f t="shared" ca="1" si="6"/>
        <v/>
      </c>
    </row>
    <row r="429" spans="3:11" ht="27.6" customHeight="1" x14ac:dyDescent="0.25">
      <c r="C429" s="1"/>
      <c r="D429" s="1"/>
      <c r="E429" s="1"/>
      <c r="F429" s="39"/>
      <c r="G429" s="39"/>
      <c r="H429" s="2"/>
      <c r="I429" s="2"/>
      <c r="J429" s="2"/>
      <c r="K429" s="105" t="str">
        <f t="shared" ca="1" si="6"/>
        <v/>
      </c>
    </row>
    <row r="430" spans="3:11" ht="27.6" customHeight="1" x14ac:dyDescent="0.25">
      <c r="C430" s="1"/>
      <c r="D430" s="1"/>
      <c r="E430" s="1"/>
      <c r="F430" s="39"/>
      <c r="G430" s="39"/>
      <c r="H430" s="2"/>
      <c r="I430" s="2"/>
      <c r="J430" s="2"/>
      <c r="K430" s="105" t="str">
        <f t="shared" ca="1" si="6"/>
        <v/>
      </c>
    </row>
    <row r="431" spans="3:11" ht="27.6" customHeight="1" x14ac:dyDescent="0.25">
      <c r="C431" s="1"/>
      <c r="D431" s="1"/>
      <c r="E431" s="1"/>
      <c r="F431" s="39"/>
      <c r="G431" s="39"/>
      <c r="H431" s="2"/>
      <c r="I431" s="2"/>
      <c r="J431" s="2"/>
      <c r="K431" s="105" t="str">
        <f t="shared" ca="1" si="6"/>
        <v/>
      </c>
    </row>
    <row r="432" spans="3:11" ht="27.6" customHeight="1" x14ac:dyDescent="0.25">
      <c r="C432" s="1"/>
      <c r="D432" s="1"/>
      <c r="E432" s="1"/>
      <c r="F432" s="39"/>
      <c r="G432" s="39"/>
      <c r="H432" s="2"/>
      <c r="I432" s="2"/>
      <c r="J432" s="2"/>
      <c r="K432" s="105" t="str">
        <f t="shared" ca="1" si="6"/>
        <v/>
      </c>
    </row>
    <row r="433" spans="3:11" ht="27.6" customHeight="1" x14ac:dyDescent="0.25">
      <c r="C433" s="1"/>
      <c r="D433" s="1"/>
      <c r="E433" s="1"/>
      <c r="F433" s="39"/>
      <c r="G433" s="39"/>
      <c r="H433" s="2"/>
      <c r="I433" s="2"/>
      <c r="J433" s="2"/>
      <c r="K433" s="105" t="str">
        <f t="shared" ca="1" si="6"/>
        <v/>
      </c>
    </row>
    <row r="434" spans="3:11" ht="27.6" customHeight="1" x14ac:dyDescent="0.25">
      <c r="C434" s="1"/>
      <c r="D434" s="1"/>
      <c r="E434" s="1"/>
      <c r="F434" s="39"/>
      <c r="G434" s="39"/>
      <c r="H434" s="2"/>
      <c r="I434" s="2"/>
      <c r="J434" s="2"/>
      <c r="K434" s="105" t="str">
        <f t="shared" ca="1" si="6"/>
        <v/>
      </c>
    </row>
    <row r="435" spans="3:11" ht="27.6" customHeight="1" x14ac:dyDescent="0.25">
      <c r="C435" s="1"/>
      <c r="D435" s="1"/>
      <c r="E435" s="1"/>
      <c r="F435" s="39"/>
      <c r="G435" s="39"/>
      <c r="H435" s="2"/>
      <c r="I435" s="2"/>
      <c r="J435" s="2"/>
      <c r="K435" s="105" t="str">
        <f t="shared" ca="1" si="6"/>
        <v/>
      </c>
    </row>
    <row r="436" spans="3:11" ht="27.6" customHeight="1" x14ac:dyDescent="0.25">
      <c r="C436" s="1"/>
      <c r="D436" s="1"/>
      <c r="E436" s="1"/>
      <c r="F436" s="39"/>
      <c r="G436" s="39"/>
      <c r="H436" s="2"/>
      <c r="I436" s="2"/>
      <c r="J436" s="2"/>
      <c r="K436" s="105" t="str">
        <f t="shared" ca="1" si="6"/>
        <v/>
      </c>
    </row>
    <row r="437" spans="3:11" ht="27.6" customHeight="1" x14ac:dyDescent="0.25">
      <c r="C437" s="1"/>
      <c r="D437" s="1"/>
      <c r="E437" s="1"/>
      <c r="F437" s="39"/>
      <c r="G437" s="39"/>
      <c r="H437" s="2"/>
      <c r="I437" s="2"/>
      <c r="J437" s="2"/>
      <c r="K437" s="105" t="str">
        <f t="shared" ca="1" si="6"/>
        <v/>
      </c>
    </row>
    <row r="438" spans="3:11" ht="27.6" customHeight="1" x14ac:dyDescent="0.25">
      <c r="C438" s="1"/>
      <c r="D438" s="1"/>
      <c r="E438" s="1"/>
      <c r="F438" s="39"/>
      <c r="G438" s="39"/>
      <c r="H438" s="2"/>
      <c r="I438" s="2"/>
      <c r="J438" s="2"/>
      <c r="K438" s="105" t="str">
        <f t="shared" ca="1" si="6"/>
        <v/>
      </c>
    </row>
    <row r="439" spans="3:11" ht="27.6" customHeight="1" x14ac:dyDescent="0.25">
      <c r="C439" s="1"/>
      <c r="D439" s="1"/>
      <c r="E439" s="1"/>
      <c r="F439" s="39"/>
      <c r="G439" s="39"/>
      <c r="H439" s="2"/>
      <c r="I439" s="2"/>
      <c r="J439" s="2"/>
      <c r="K439" s="105" t="str">
        <f t="shared" ca="1" si="6"/>
        <v/>
      </c>
    </row>
    <row r="440" spans="3:11" ht="27.6" customHeight="1" x14ac:dyDescent="0.25">
      <c r="C440" s="1"/>
      <c r="D440" s="1"/>
      <c r="E440" s="1"/>
      <c r="F440" s="39"/>
      <c r="G440" s="39"/>
      <c r="H440" s="2"/>
      <c r="I440" s="2"/>
      <c r="J440" s="2"/>
      <c r="K440" s="105" t="str">
        <f t="shared" ca="1" si="6"/>
        <v/>
      </c>
    </row>
    <row r="441" spans="3:11" ht="27.6" customHeight="1" x14ac:dyDescent="0.25">
      <c r="C441" s="1"/>
      <c r="D441" s="1"/>
      <c r="E441" s="1"/>
      <c r="F441" s="39"/>
      <c r="G441" s="39"/>
      <c r="H441" s="2"/>
      <c r="I441" s="2"/>
      <c r="J441" s="2"/>
      <c r="K441" s="105" t="str">
        <f t="shared" ca="1" si="6"/>
        <v/>
      </c>
    </row>
    <row r="442" spans="3:11" ht="27.6" customHeight="1" x14ac:dyDescent="0.25">
      <c r="C442" s="1"/>
      <c r="D442" s="1"/>
      <c r="E442" s="1"/>
      <c r="F442" s="39"/>
      <c r="G442" s="39"/>
      <c r="H442" s="2"/>
      <c r="I442" s="2"/>
      <c r="J442" s="2"/>
      <c r="K442" s="105" t="str">
        <f t="shared" ca="1" si="6"/>
        <v/>
      </c>
    </row>
    <row r="443" spans="3:11" ht="27.6" customHeight="1" x14ac:dyDescent="0.25">
      <c r="C443" s="1"/>
      <c r="D443" s="1"/>
      <c r="E443" s="1"/>
      <c r="F443" s="39"/>
      <c r="G443" s="39"/>
      <c r="H443" s="2"/>
      <c r="I443" s="2"/>
      <c r="J443" s="2"/>
      <c r="K443" s="105" t="str">
        <f t="shared" ca="1" si="6"/>
        <v/>
      </c>
    </row>
    <row r="444" spans="3:11" ht="27.6" customHeight="1" x14ac:dyDescent="0.25">
      <c r="C444" s="1"/>
      <c r="D444" s="1"/>
      <c r="E444" s="1"/>
      <c r="F444" s="39"/>
      <c r="G444" s="39"/>
      <c r="H444" s="2"/>
      <c r="I444" s="2"/>
      <c r="J444" s="2"/>
      <c r="K444" s="105" t="str">
        <f t="shared" ca="1" si="6"/>
        <v/>
      </c>
    </row>
    <row r="445" spans="3:11" ht="27.6" customHeight="1" x14ac:dyDescent="0.25">
      <c r="C445" s="1"/>
      <c r="D445" s="1"/>
      <c r="E445" s="1"/>
      <c r="F445" s="39"/>
      <c r="G445" s="39"/>
      <c r="H445" s="2"/>
      <c r="I445" s="2"/>
      <c r="J445" s="2"/>
      <c r="K445" s="105" t="str">
        <f t="shared" ca="1" si="6"/>
        <v/>
      </c>
    </row>
    <row r="446" spans="3:11" ht="27.6" customHeight="1" x14ac:dyDescent="0.25">
      <c r="C446" s="1"/>
      <c r="D446" s="1"/>
      <c r="E446" s="1"/>
      <c r="F446" s="39"/>
      <c r="G446" s="39"/>
      <c r="H446" s="2"/>
      <c r="I446" s="2"/>
      <c r="J446" s="2"/>
      <c r="K446" s="105" t="str">
        <f t="shared" ca="1" si="6"/>
        <v/>
      </c>
    </row>
    <row r="447" spans="3:11" ht="27.6" customHeight="1" x14ac:dyDescent="0.25">
      <c r="C447" s="1"/>
      <c r="D447" s="1"/>
      <c r="E447" s="1"/>
      <c r="F447" s="39"/>
      <c r="G447" s="39"/>
      <c r="H447" s="2"/>
      <c r="I447" s="2"/>
      <c r="J447" s="2"/>
      <c r="K447" s="105" t="str">
        <f t="shared" ca="1" si="6"/>
        <v/>
      </c>
    </row>
    <row r="448" spans="3:11" ht="27.6" customHeight="1" x14ac:dyDescent="0.25">
      <c r="C448" s="1"/>
      <c r="D448" s="1"/>
      <c r="E448" s="1"/>
      <c r="F448" s="39"/>
      <c r="G448" s="39"/>
      <c r="H448" s="2"/>
      <c r="I448" s="2"/>
      <c r="J448" s="2"/>
      <c r="K448" s="105" t="str">
        <f t="shared" ca="1" si="6"/>
        <v/>
      </c>
    </row>
    <row r="449" spans="3:11" ht="27.6" customHeight="1" x14ac:dyDescent="0.25">
      <c r="C449" s="1"/>
      <c r="D449" s="1"/>
      <c r="E449" s="1"/>
      <c r="F449" s="39"/>
      <c r="G449" s="39"/>
      <c r="H449" s="2"/>
      <c r="I449" s="2"/>
      <c r="J449" s="2"/>
      <c r="K449" s="105" t="str">
        <f t="shared" ca="1" si="6"/>
        <v/>
      </c>
    </row>
    <row r="450" spans="3:11" ht="27.6" customHeight="1" x14ac:dyDescent="0.25">
      <c r="C450" s="1"/>
      <c r="D450" s="1"/>
      <c r="E450" s="1"/>
      <c r="F450" s="39"/>
      <c r="G450" s="39"/>
      <c r="H450" s="2"/>
      <c r="I450" s="2"/>
      <c r="J450" s="2"/>
      <c r="K450" s="105" t="str">
        <f t="shared" ca="1" si="6"/>
        <v/>
      </c>
    </row>
    <row r="451" spans="3:11" ht="27.6" customHeight="1" x14ac:dyDescent="0.25">
      <c r="C451" s="1"/>
      <c r="D451" s="1"/>
      <c r="E451" s="1"/>
      <c r="F451" s="39"/>
      <c r="G451" s="39"/>
      <c r="H451" s="2"/>
      <c r="I451" s="2"/>
      <c r="J451" s="2"/>
      <c r="K451" s="105" t="str">
        <f t="shared" ca="1" si="6"/>
        <v/>
      </c>
    </row>
    <row r="452" spans="3:11" ht="27.6" customHeight="1" x14ac:dyDescent="0.25">
      <c r="C452" s="1"/>
      <c r="D452" s="1"/>
      <c r="E452" s="1"/>
      <c r="F452" s="39"/>
      <c r="G452" s="39"/>
      <c r="H452" s="2"/>
      <c r="I452" s="2"/>
      <c r="J452" s="2"/>
      <c r="K452" s="105" t="str">
        <f t="shared" ca="1" si="6"/>
        <v/>
      </c>
    </row>
    <row r="453" spans="3:11" ht="27.6" customHeight="1" x14ac:dyDescent="0.25">
      <c r="C453" s="1"/>
      <c r="D453" s="1"/>
      <c r="E453" s="1"/>
      <c r="F453" s="39"/>
      <c r="G453" s="39"/>
      <c r="H453" s="2"/>
      <c r="I453" s="2"/>
      <c r="J453" s="2"/>
      <c r="K453" s="105" t="str">
        <f t="shared" ca="1" si="6"/>
        <v/>
      </c>
    </row>
    <row r="454" spans="3:11" ht="27.6" customHeight="1" x14ac:dyDescent="0.25">
      <c r="C454" s="1"/>
      <c r="D454" s="1"/>
      <c r="E454" s="1"/>
      <c r="F454" s="39"/>
      <c r="G454" s="39"/>
      <c r="H454" s="2"/>
      <c r="I454" s="2"/>
      <c r="J454" s="2"/>
      <c r="K454" s="105" t="str">
        <f t="shared" ref="K454:K517" ca="1" si="7">IFERROR(IF(C454="","",IF(H454="","Insertar la fecha de inicio",IF(I454="","Insertar la fecha de finalización prevista",IF(AND(J454&lt;&gt;"",J454&gt;I454),"Completado con retraso",IF(AND(J454&lt;&gt;"",J454&lt;=I454),"Concluido",IF(AND(I454&lt;TODAY(),J454=""),"Atrasado",IF(AND(J454="",H454&lt;=TODAY(),I454&gt;=TODAY()),"En curso",IF(H454&gt;TODAY(),"No iniciado","")))))))),"")</f>
        <v/>
      </c>
    </row>
    <row r="455" spans="3:11" ht="27.6" customHeight="1" x14ac:dyDescent="0.25">
      <c r="C455" s="1"/>
      <c r="D455" s="1"/>
      <c r="E455" s="1"/>
      <c r="F455" s="39"/>
      <c r="G455" s="39"/>
      <c r="H455" s="2"/>
      <c r="I455" s="2"/>
      <c r="J455" s="2"/>
      <c r="K455" s="105" t="str">
        <f t="shared" ca="1" si="7"/>
        <v/>
      </c>
    </row>
    <row r="456" spans="3:11" ht="27.6" customHeight="1" x14ac:dyDescent="0.25">
      <c r="C456" s="1"/>
      <c r="D456" s="1"/>
      <c r="E456" s="1"/>
      <c r="F456" s="39"/>
      <c r="G456" s="39"/>
      <c r="H456" s="2"/>
      <c r="I456" s="2"/>
      <c r="J456" s="2"/>
      <c r="K456" s="105" t="str">
        <f t="shared" ca="1" si="7"/>
        <v/>
      </c>
    </row>
    <row r="457" spans="3:11" ht="27.6" customHeight="1" x14ac:dyDescent="0.25">
      <c r="C457" s="1"/>
      <c r="D457" s="1"/>
      <c r="E457" s="1"/>
      <c r="F457" s="39"/>
      <c r="G457" s="39"/>
      <c r="H457" s="2"/>
      <c r="I457" s="2"/>
      <c r="J457" s="2"/>
      <c r="K457" s="105" t="str">
        <f t="shared" ca="1" si="7"/>
        <v/>
      </c>
    </row>
    <row r="458" spans="3:11" ht="27.6" customHeight="1" x14ac:dyDescent="0.25">
      <c r="C458" s="1"/>
      <c r="D458" s="1"/>
      <c r="E458" s="1"/>
      <c r="F458" s="39"/>
      <c r="G458" s="39"/>
      <c r="H458" s="2"/>
      <c r="I458" s="2"/>
      <c r="J458" s="2"/>
      <c r="K458" s="105" t="str">
        <f t="shared" ca="1" si="7"/>
        <v/>
      </c>
    </row>
    <row r="459" spans="3:11" ht="27.6" customHeight="1" x14ac:dyDescent="0.25">
      <c r="C459" s="1"/>
      <c r="D459" s="1"/>
      <c r="E459" s="1"/>
      <c r="F459" s="39"/>
      <c r="G459" s="39"/>
      <c r="H459" s="2"/>
      <c r="I459" s="2"/>
      <c r="J459" s="2"/>
      <c r="K459" s="105" t="str">
        <f t="shared" ca="1" si="7"/>
        <v/>
      </c>
    </row>
    <row r="460" spans="3:11" ht="27.6" customHeight="1" x14ac:dyDescent="0.25">
      <c r="C460" s="1"/>
      <c r="D460" s="1"/>
      <c r="E460" s="1"/>
      <c r="F460" s="39"/>
      <c r="G460" s="39"/>
      <c r="H460" s="2"/>
      <c r="I460" s="2"/>
      <c r="J460" s="2"/>
      <c r="K460" s="105" t="str">
        <f t="shared" ca="1" si="7"/>
        <v/>
      </c>
    </row>
    <row r="461" spans="3:11" ht="27.6" customHeight="1" x14ac:dyDescent="0.25">
      <c r="C461" s="1"/>
      <c r="D461" s="1"/>
      <c r="E461" s="1"/>
      <c r="F461" s="39"/>
      <c r="G461" s="39"/>
      <c r="H461" s="2"/>
      <c r="I461" s="2"/>
      <c r="J461" s="2"/>
      <c r="K461" s="105" t="str">
        <f t="shared" ca="1" si="7"/>
        <v/>
      </c>
    </row>
    <row r="462" spans="3:11" ht="27.6" customHeight="1" x14ac:dyDescent="0.25">
      <c r="C462" s="1"/>
      <c r="D462" s="1"/>
      <c r="E462" s="1"/>
      <c r="F462" s="39"/>
      <c r="G462" s="39"/>
      <c r="H462" s="2"/>
      <c r="I462" s="2"/>
      <c r="J462" s="2"/>
      <c r="K462" s="105" t="str">
        <f t="shared" ca="1" si="7"/>
        <v/>
      </c>
    </row>
    <row r="463" spans="3:11" ht="27.6" customHeight="1" x14ac:dyDescent="0.25">
      <c r="C463" s="1"/>
      <c r="D463" s="1"/>
      <c r="E463" s="1"/>
      <c r="F463" s="39"/>
      <c r="G463" s="39"/>
      <c r="H463" s="2"/>
      <c r="I463" s="2"/>
      <c r="J463" s="2"/>
      <c r="K463" s="105" t="str">
        <f t="shared" ca="1" si="7"/>
        <v/>
      </c>
    </row>
    <row r="464" spans="3:11" ht="27.6" customHeight="1" x14ac:dyDescent="0.25">
      <c r="C464" s="1"/>
      <c r="D464" s="1"/>
      <c r="E464" s="1"/>
      <c r="F464" s="39"/>
      <c r="G464" s="39"/>
      <c r="H464" s="2"/>
      <c r="I464" s="2"/>
      <c r="J464" s="2"/>
      <c r="K464" s="105" t="str">
        <f t="shared" ca="1" si="7"/>
        <v/>
      </c>
    </row>
    <row r="465" spans="3:11" ht="27.6" customHeight="1" x14ac:dyDescent="0.25">
      <c r="C465" s="1"/>
      <c r="D465" s="1"/>
      <c r="E465" s="1"/>
      <c r="F465" s="39"/>
      <c r="G465" s="39"/>
      <c r="H465" s="2"/>
      <c r="I465" s="2"/>
      <c r="J465" s="2"/>
      <c r="K465" s="105" t="str">
        <f t="shared" ca="1" si="7"/>
        <v/>
      </c>
    </row>
    <row r="466" spans="3:11" ht="27.6" customHeight="1" x14ac:dyDescent="0.25">
      <c r="C466" s="1"/>
      <c r="D466" s="1"/>
      <c r="E466" s="1"/>
      <c r="F466" s="39"/>
      <c r="G466" s="39"/>
      <c r="H466" s="2"/>
      <c r="I466" s="2"/>
      <c r="J466" s="2"/>
      <c r="K466" s="105" t="str">
        <f t="shared" ca="1" si="7"/>
        <v/>
      </c>
    </row>
    <row r="467" spans="3:11" ht="27.6" customHeight="1" x14ac:dyDescent="0.25">
      <c r="C467" s="1"/>
      <c r="D467" s="1"/>
      <c r="E467" s="1"/>
      <c r="F467" s="39"/>
      <c r="G467" s="39"/>
      <c r="H467" s="2"/>
      <c r="I467" s="2"/>
      <c r="J467" s="2"/>
      <c r="K467" s="105" t="str">
        <f t="shared" ca="1" si="7"/>
        <v/>
      </c>
    </row>
    <row r="468" spans="3:11" ht="27.6" customHeight="1" x14ac:dyDescent="0.25">
      <c r="C468" s="1"/>
      <c r="D468" s="1"/>
      <c r="E468" s="1"/>
      <c r="F468" s="39"/>
      <c r="G468" s="39"/>
      <c r="H468" s="2"/>
      <c r="I468" s="2"/>
      <c r="J468" s="2"/>
      <c r="K468" s="105" t="str">
        <f t="shared" ca="1" si="7"/>
        <v/>
      </c>
    </row>
    <row r="469" spans="3:11" ht="27.6" customHeight="1" x14ac:dyDescent="0.25">
      <c r="C469" s="1"/>
      <c r="D469" s="1"/>
      <c r="E469" s="1"/>
      <c r="F469" s="39"/>
      <c r="G469" s="39"/>
      <c r="H469" s="2"/>
      <c r="I469" s="2"/>
      <c r="J469" s="2"/>
      <c r="K469" s="105" t="str">
        <f t="shared" ca="1" si="7"/>
        <v/>
      </c>
    </row>
    <row r="470" spans="3:11" ht="27.6" customHeight="1" x14ac:dyDescent="0.25">
      <c r="C470" s="1"/>
      <c r="D470" s="1"/>
      <c r="E470" s="1"/>
      <c r="F470" s="39"/>
      <c r="G470" s="39"/>
      <c r="H470" s="2"/>
      <c r="I470" s="2"/>
      <c r="J470" s="2"/>
      <c r="K470" s="105" t="str">
        <f t="shared" ca="1" si="7"/>
        <v/>
      </c>
    </row>
    <row r="471" spans="3:11" ht="27.6" customHeight="1" x14ac:dyDescent="0.25">
      <c r="C471" s="1"/>
      <c r="D471" s="1"/>
      <c r="E471" s="1"/>
      <c r="F471" s="39"/>
      <c r="G471" s="39"/>
      <c r="H471" s="2"/>
      <c r="I471" s="2"/>
      <c r="J471" s="2"/>
      <c r="K471" s="105" t="str">
        <f t="shared" ca="1" si="7"/>
        <v/>
      </c>
    </row>
    <row r="472" spans="3:11" ht="27.6" customHeight="1" x14ac:dyDescent="0.25">
      <c r="C472" s="1"/>
      <c r="D472" s="1"/>
      <c r="E472" s="1"/>
      <c r="F472" s="39"/>
      <c r="G472" s="39"/>
      <c r="H472" s="2"/>
      <c r="I472" s="2"/>
      <c r="J472" s="2"/>
      <c r="K472" s="105" t="str">
        <f t="shared" ca="1" si="7"/>
        <v/>
      </c>
    </row>
    <row r="473" spans="3:11" ht="27.6" customHeight="1" x14ac:dyDescent="0.25">
      <c r="C473" s="1"/>
      <c r="D473" s="1"/>
      <c r="E473" s="1"/>
      <c r="F473" s="39"/>
      <c r="G473" s="39"/>
      <c r="H473" s="2"/>
      <c r="I473" s="2"/>
      <c r="J473" s="2"/>
      <c r="K473" s="105" t="str">
        <f t="shared" ca="1" si="7"/>
        <v/>
      </c>
    </row>
    <row r="474" spans="3:11" ht="27.6" customHeight="1" x14ac:dyDescent="0.25">
      <c r="C474" s="1"/>
      <c r="D474" s="1"/>
      <c r="E474" s="1"/>
      <c r="F474" s="39"/>
      <c r="G474" s="39"/>
      <c r="H474" s="2"/>
      <c r="I474" s="2"/>
      <c r="J474" s="2"/>
      <c r="K474" s="105" t="str">
        <f t="shared" ca="1" si="7"/>
        <v/>
      </c>
    </row>
    <row r="475" spans="3:11" ht="27.6" customHeight="1" x14ac:dyDescent="0.25">
      <c r="C475" s="1"/>
      <c r="D475" s="1"/>
      <c r="E475" s="1"/>
      <c r="F475" s="39"/>
      <c r="G475" s="39"/>
      <c r="H475" s="2"/>
      <c r="I475" s="2"/>
      <c r="J475" s="2"/>
      <c r="K475" s="105" t="str">
        <f t="shared" ca="1" si="7"/>
        <v/>
      </c>
    </row>
    <row r="476" spans="3:11" ht="27.6" customHeight="1" x14ac:dyDescent="0.25">
      <c r="C476" s="1"/>
      <c r="D476" s="1"/>
      <c r="E476" s="1"/>
      <c r="F476" s="39"/>
      <c r="G476" s="39"/>
      <c r="H476" s="2"/>
      <c r="I476" s="2"/>
      <c r="J476" s="2"/>
      <c r="K476" s="105" t="str">
        <f t="shared" ca="1" si="7"/>
        <v/>
      </c>
    </row>
    <row r="477" spans="3:11" ht="27.6" customHeight="1" x14ac:dyDescent="0.25">
      <c r="C477" s="1"/>
      <c r="D477" s="1"/>
      <c r="E477" s="1"/>
      <c r="F477" s="39"/>
      <c r="G477" s="39"/>
      <c r="H477" s="2"/>
      <c r="I477" s="2"/>
      <c r="J477" s="2"/>
      <c r="K477" s="105" t="str">
        <f t="shared" ca="1" si="7"/>
        <v/>
      </c>
    </row>
    <row r="478" spans="3:11" ht="27.6" customHeight="1" x14ac:dyDescent="0.25">
      <c r="C478" s="1"/>
      <c r="D478" s="1"/>
      <c r="E478" s="1"/>
      <c r="F478" s="39"/>
      <c r="G478" s="39"/>
      <c r="H478" s="2"/>
      <c r="I478" s="2"/>
      <c r="J478" s="2"/>
      <c r="K478" s="105" t="str">
        <f t="shared" ca="1" si="7"/>
        <v/>
      </c>
    </row>
    <row r="479" spans="3:11" ht="27.6" customHeight="1" x14ac:dyDescent="0.25">
      <c r="C479" s="1"/>
      <c r="D479" s="1"/>
      <c r="E479" s="1"/>
      <c r="F479" s="39"/>
      <c r="G479" s="39"/>
      <c r="H479" s="2"/>
      <c r="I479" s="2"/>
      <c r="J479" s="2"/>
      <c r="K479" s="105" t="str">
        <f t="shared" ca="1" si="7"/>
        <v/>
      </c>
    </row>
    <row r="480" spans="3:11" ht="27.6" customHeight="1" x14ac:dyDescent="0.25">
      <c r="C480" s="1"/>
      <c r="D480" s="1"/>
      <c r="E480" s="1"/>
      <c r="F480" s="39"/>
      <c r="G480" s="39"/>
      <c r="H480" s="2"/>
      <c r="I480" s="2"/>
      <c r="J480" s="2"/>
      <c r="K480" s="105" t="str">
        <f t="shared" ca="1" si="7"/>
        <v/>
      </c>
    </row>
    <row r="481" spans="3:11" ht="27.6" customHeight="1" x14ac:dyDescent="0.25">
      <c r="C481" s="1"/>
      <c r="D481" s="1"/>
      <c r="E481" s="1"/>
      <c r="F481" s="39"/>
      <c r="G481" s="39"/>
      <c r="H481" s="2"/>
      <c r="I481" s="2"/>
      <c r="J481" s="2"/>
      <c r="K481" s="105" t="str">
        <f t="shared" ca="1" si="7"/>
        <v/>
      </c>
    </row>
    <row r="482" spans="3:11" ht="27.6" customHeight="1" x14ac:dyDescent="0.25">
      <c r="C482" s="1"/>
      <c r="D482" s="1"/>
      <c r="E482" s="1"/>
      <c r="F482" s="39"/>
      <c r="G482" s="39"/>
      <c r="H482" s="2"/>
      <c r="I482" s="2"/>
      <c r="J482" s="2"/>
      <c r="K482" s="105" t="str">
        <f t="shared" ca="1" si="7"/>
        <v/>
      </c>
    </row>
    <row r="483" spans="3:11" ht="27.6" customHeight="1" x14ac:dyDescent="0.25">
      <c r="C483" s="1"/>
      <c r="D483" s="1"/>
      <c r="E483" s="1"/>
      <c r="F483" s="39"/>
      <c r="G483" s="39"/>
      <c r="H483" s="2"/>
      <c r="I483" s="2"/>
      <c r="J483" s="2"/>
      <c r="K483" s="105" t="str">
        <f t="shared" ca="1" si="7"/>
        <v/>
      </c>
    </row>
    <row r="484" spans="3:11" ht="27.6" customHeight="1" x14ac:dyDescent="0.25">
      <c r="C484" s="1"/>
      <c r="D484" s="1"/>
      <c r="E484" s="1"/>
      <c r="F484" s="39"/>
      <c r="G484" s="39"/>
      <c r="H484" s="2"/>
      <c r="I484" s="2"/>
      <c r="J484" s="2"/>
      <c r="K484" s="105" t="str">
        <f t="shared" ca="1" si="7"/>
        <v/>
      </c>
    </row>
    <row r="485" spans="3:11" ht="27.6" customHeight="1" x14ac:dyDescent="0.25">
      <c r="C485" s="1"/>
      <c r="D485" s="1"/>
      <c r="E485" s="1"/>
      <c r="F485" s="39"/>
      <c r="G485" s="39"/>
      <c r="H485" s="2"/>
      <c r="I485" s="2"/>
      <c r="J485" s="2"/>
      <c r="K485" s="105" t="str">
        <f t="shared" ca="1" si="7"/>
        <v/>
      </c>
    </row>
    <row r="486" spans="3:11" ht="27.6" customHeight="1" x14ac:dyDescent="0.25">
      <c r="C486" s="1"/>
      <c r="D486" s="1"/>
      <c r="E486" s="1"/>
      <c r="F486" s="39"/>
      <c r="G486" s="39"/>
      <c r="H486" s="2"/>
      <c r="I486" s="2"/>
      <c r="J486" s="2"/>
      <c r="K486" s="105" t="str">
        <f t="shared" ca="1" si="7"/>
        <v/>
      </c>
    </row>
    <row r="487" spans="3:11" ht="27.6" customHeight="1" x14ac:dyDescent="0.25">
      <c r="C487" s="1"/>
      <c r="D487" s="1"/>
      <c r="E487" s="1"/>
      <c r="F487" s="39"/>
      <c r="G487" s="39"/>
      <c r="H487" s="2"/>
      <c r="I487" s="2"/>
      <c r="J487" s="2"/>
      <c r="K487" s="105" t="str">
        <f t="shared" ca="1" si="7"/>
        <v/>
      </c>
    </row>
    <row r="488" spans="3:11" ht="27.6" customHeight="1" x14ac:dyDescent="0.25">
      <c r="C488" s="1"/>
      <c r="D488" s="1"/>
      <c r="E488" s="1"/>
      <c r="F488" s="39"/>
      <c r="G488" s="39"/>
      <c r="H488" s="2"/>
      <c r="I488" s="2"/>
      <c r="J488" s="2"/>
      <c r="K488" s="105" t="str">
        <f t="shared" ca="1" si="7"/>
        <v/>
      </c>
    </row>
    <row r="489" spans="3:11" ht="27.6" customHeight="1" x14ac:dyDescent="0.25">
      <c r="C489" s="1"/>
      <c r="D489" s="1"/>
      <c r="E489" s="1"/>
      <c r="F489" s="39"/>
      <c r="G489" s="39"/>
      <c r="H489" s="2"/>
      <c r="I489" s="2"/>
      <c r="J489" s="2"/>
      <c r="K489" s="105" t="str">
        <f t="shared" ca="1" si="7"/>
        <v/>
      </c>
    </row>
    <row r="490" spans="3:11" ht="27.6" customHeight="1" x14ac:dyDescent="0.25">
      <c r="C490" s="1"/>
      <c r="D490" s="1"/>
      <c r="E490" s="1"/>
      <c r="F490" s="39"/>
      <c r="G490" s="39"/>
      <c r="H490" s="2"/>
      <c r="I490" s="2"/>
      <c r="J490" s="2"/>
      <c r="K490" s="105" t="str">
        <f t="shared" ca="1" si="7"/>
        <v/>
      </c>
    </row>
    <row r="491" spans="3:11" ht="27.6" customHeight="1" x14ac:dyDescent="0.25">
      <c r="C491" s="1"/>
      <c r="D491" s="1"/>
      <c r="E491" s="1"/>
      <c r="F491" s="39"/>
      <c r="G491" s="39"/>
      <c r="H491" s="2"/>
      <c r="I491" s="2"/>
      <c r="J491" s="2"/>
      <c r="K491" s="105" t="str">
        <f t="shared" ca="1" si="7"/>
        <v/>
      </c>
    </row>
    <row r="492" spans="3:11" ht="27.6" customHeight="1" x14ac:dyDescent="0.25">
      <c r="C492" s="1"/>
      <c r="D492" s="1"/>
      <c r="E492" s="1"/>
      <c r="F492" s="39"/>
      <c r="G492" s="39"/>
      <c r="H492" s="2"/>
      <c r="I492" s="2"/>
      <c r="J492" s="2"/>
      <c r="K492" s="105" t="str">
        <f t="shared" ca="1" si="7"/>
        <v/>
      </c>
    </row>
    <row r="493" spans="3:11" ht="27.6" customHeight="1" x14ac:dyDescent="0.25">
      <c r="C493" s="1"/>
      <c r="D493" s="1"/>
      <c r="E493" s="1"/>
      <c r="F493" s="39"/>
      <c r="G493" s="39"/>
      <c r="H493" s="2"/>
      <c r="I493" s="2"/>
      <c r="J493" s="2"/>
      <c r="K493" s="105" t="str">
        <f t="shared" ca="1" si="7"/>
        <v/>
      </c>
    </row>
    <row r="494" spans="3:11" ht="27.6" customHeight="1" x14ac:dyDescent="0.25">
      <c r="C494" s="1"/>
      <c r="D494" s="1"/>
      <c r="E494" s="1"/>
      <c r="F494" s="39"/>
      <c r="G494" s="39"/>
      <c r="H494" s="2"/>
      <c r="I494" s="2"/>
      <c r="J494" s="2"/>
      <c r="K494" s="105" t="str">
        <f t="shared" ca="1" si="7"/>
        <v/>
      </c>
    </row>
    <row r="495" spans="3:11" ht="27.6" customHeight="1" x14ac:dyDescent="0.25">
      <c r="C495" s="1"/>
      <c r="D495" s="1"/>
      <c r="E495" s="1"/>
      <c r="F495" s="39"/>
      <c r="G495" s="39"/>
      <c r="H495" s="2"/>
      <c r="I495" s="2"/>
      <c r="J495" s="2"/>
      <c r="K495" s="105" t="str">
        <f t="shared" ca="1" si="7"/>
        <v/>
      </c>
    </row>
    <row r="496" spans="3:11" ht="27.6" customHeight="1" x14ac:dyDescent="0.25">
      <c r="C496" s="1"/>
      <c r="D496" s="1"/>
      <c r="E496" s="1"/>
      <c r="F496" s="39"/>
      <c r="G496" s="39"/>
      <c r="H496" s="2"/>
      <c r="I496" s="2"/>
      <c r="J496" s="2"/>
      <c r="K496" s="105" t="str">
        <f t="shared" ca="1" si="7"/>
        <v/>
      </c>
    </row>
    <row r="497" spans="3:11" ht="27.6" customHeight="1" x14ac:dyDescent="0.25">
      <c r="C497" s="1"/>
      <c r="D497" s="1"/>
      <c r="E497" s="1"/>
      <c r="F497" s="39"/>
      <c r="G497" s="39"/>
      <c r="H497" s="2"/>
      <c r="I497" s="2"/>
      <c r="J497" s="2"/>
      <c r="K497" s="105" t="str">
        <f t="shared" ca="1" si="7"/>
        <v/>
      </c>
    </row>
    <row r="498" spans="3:11" ht="27.6" customHeight="1" x14ac:dyDescent="0.25">
      <c r="C498" s="1"/>
      <c r="D498" s="1"/>
      <c r="E498" s="1"/>
      <c r="F498" s="39"/>
      <c r="G498" s="39"/>
      <c r="H498" s="2"/>
      <c r="I498" s="2"/>
      <c r="J498" s="2"/>
      <c r="K498" s="105" t="str">
        <f t="shared" ca="1" si="7"/>
        <v/>
      </c>
    </row>
    <row r="499" spans="3:11" ht="27.6" customHeight="1" x14ac:dyDescent="0.25">
      <c r="C499" s="1"/>
      <c r="D499" s="1"/>
      <c r="E499" s="1"/>
      <c r="F499" s="39"/>
      <c r="G499" s="39"/>
      <c r="H499" s="2"/>
      <c r="I499" s="2"/>
      <c r="J499" s="2"/>
      <c r="K499" s="105" t="str">
        <f t="shared" ca="1" si="7"/>
        <v/>
      </c>
    </row>
    <row r="500" spans="3:11" ht="27.6" customHeight="1" x14ac:dyDescent="0.25">
      <c r="C500" s="1"/>
      <c r="D500" s="1"/>
      <c r="E500" s="1"/>
      <c r="F500" s="39"/>
      <c r="G500" s="39"/>
      <c r="H500" s="2"/>
      <c r="I500" s="2"/>
      <c r="J500" s="2"/>
      <c r="K500" s="105" t="str">
        <f t="shared" ca="1" si="7"/>
        <v/>
      </c>
    </row>
    <row r="501" spans="3:11" ht="27.6" customHeight="1" x14ac:dyDescent="0.25">
      <c r="C501" s="1"/>
      <c r="D501" s="1"/>
      <c r="E501" s="1"/>
      <c r="F501" s="39"/>
      <c r="G501" s="39"/>
      <c r="H501" s="2"/>
      <c r="I501" s="2"/>
      <c r="J501" s="2"/>
      <c r="K501" s="105" t="str">
        <f t="shared" ca="1" si="7"/>
        <v/>
      </c>
    </row>
    <row r="502" spans="3:11" ht="27.6" customHeight="1" x14ac:dyDescent="0.25">
      <c r="C502" s="1"/>
      <c r="D502" s="1"/>
      <c r="E502" s="1"/>
      <c r="F502" s="39"/>
      <c r="G502" s="39"/>
      <c r="H502" s="2"/>
      <c r="I502" s="2"/>
      <c r="J502" s="2"/>
      <c r="K502" s="105" t="str">
        <f t="shared" ca="1" si="7"/>
        <v/>
      </c>
    </row>
    <row r="503" spans="3:11" ht="27.6" customHeight="1" x14ac:dyDescent="0.25">
      <c r="C503" s="1"/>
      <c r="D503" s="1"/>
      <c r="E503" s="1"/>
      <c r="F503" s="39"/>
      <c r="G503" s="39"/>
      <c r="H503" s="2"/>
      <c r="I503" s="2"/>
      <c r="J503" s="2"/>
      <c r="K503" s="105" t="str">
        <f t="shared" ca="1" si="7"/>
        <v/>
      </c>
    </row>
    <row r="504" spans="3:11" ht="27.6" customHeight="1" x14ac:dyDescent="0.25">
      <c r="C504" s="1"/>
      <c r="D504" s="1"/>
      <c r="E504" s="1"/>
      <c r="F504" s="39"/>
      <c r="G504" s="39"/>
      <c r="H504" s="2"/>
      <c r="I504" s="2"/>
      <c r="J504" s="2"/>
      <c r="K504" s="105" t="str">
        <f t="shared" ca="1" si="7"/>
        <v/>
      </c>
    </row>
    <row r="505" spans="3:11" ht="27.6" customHeight="1" x14ac:dyDescent="0.25">
      <c r="C505" s="1"/>
      <c r="D505" s="1"/>
      <c r="E505" s="1"/>
      <c r="F505" s="39"/>
      <c r="G505" s="39"/>
      <c r="H505" s="2"/>
      <c r="I505" s="2"/>
      <c r="J505" s="2"/>
      <c r="K505" s="105" t="str">
        <f t="shared" ca="1" si="7"/>
        <v/>
      </c>
    </row>
    <row r="506" spans="3:11" ht="27.6" customHeight="1" x14ac:dyDescent="0.25">
      <c r="C506" s="1"/>
      <c r="D506" s="1"/>
      <c r="E506" s="1"/>
      <c r="F506" s="39"/>
      <c r="G506" s="39"/>
      <c r="H506" s="2"/>
      <c r="I506" s="2"/>
      <c r="J506" s="2"/>
      <c r="K506" s="105" t="str">
        <f t="shared" ca="1" si="7"/>
        <v/>
      </c>
    </row>
    <row r="507" spans="3:11" ht="27.6" customHeight="1" x14ac:dyDescent="0.25">
      <c r="C507" s="1"/>
      <c r="D507" s="1"/>
      <c r="E507" s="1"/>
      <c r="F507" s="39"/>
      <c r="G507" s="39"/>
      <c r="H507" s="2"/>
      <c r="I507" s="2"/>
      <c r="J507" s="2"/>
      <c r="K507" s="105" t="str">
        <f t="shared" ca="1" si="7"/>
        <v/>
      </c>
    </row>
    <row r="508" spans="3:11" ht="27.6" customHeight="1" x14ac:dyDescent="0.25">
      <c r="C508" s="1"/>
      <c r="D508" s="1"/>
      <c r="E508" s="1"/>
      <c r="F508" s="39"/>
      <c r="G508" s="39"/>
      <c r="H508" s="2"/>
      <c r="I508" s="2"/>
      <c r="J508" s="2"/>
      <c r="K508" s="105" t="str">
        <f t="shared" ca="1" si="7"/>
        <v/>
      </c>
    </row>
    <row r="509" spans="3:11" ht="27.6" customHeight="1" x14ac:dyDescent="0.25">
      <c r="C509" s="1"/>
      <c r="D509" s="1"/>
      <c r="E509" s="1"/>
      <c r="F509" s="39"/>
      <c r="G509" s="39"/>
      <c r="H509" s="2"/>
      <c r="I509" s="2"/>
      <c r="J509" s="2"/>
      <c r="K509" s="105" t="str">
        <f t="shared" ca="1" si="7"/>
        <v/>
      </c>
    </row>
    <row r="510" spans="3:11" ht="27.6" customHeight="1" x14ac:dyDescent="0.25">
      <c r="C510" s="1"/>
      <c r="D510" s="1"/>
      <c r="E510" s="1"/>
      <c r="F510" s="39"/>
      <c r="G510" s="39"/>
      <c r="H510" s="2"/>
      <c r="I510" s="2"/>
      <c r="J510" s="2"/>
      <c r="K510" s="105" t="str">
        <f t="shared" ca="1" si="7"/>
        <v/>
      </c>
    </row>
    <row r="511" spans="3:11" ht="27.6" customHeight="1" x14ac:dyDescent="0.25">
      <c r="C511" s="1"/>
      <c r="D511" s="1"/>
      <c r="E511" s="1"/>
      <c r="F511" s="39"/>
      <c r="G511" s="39"/>
      <c r="H511" s="2"/>
      <c r="I511" s="2"/>
      <c r="J511" s="2"/>
      <c r="K511" s="105" t="str">
        <f t="shared" ca="1" si="7"/>
        <v/>
      </c>
    </row>
    <row r="512" spans="3:11" ht="27.6" customHeight="1" x14ac:dyDescent="0.25">
      <c r="C512" s="1"/>
      <c r="D512" s="1"/>
      <c r="E512" s="1"/>
      <c r="F512" s="39"/>
      <c r="G512" s="39"/>
      <c r="H512" s="2"/>
      <c r="I512" s="2"/>
      <c r="J512" s="2"/>
      <c r="K512" s="105" t="str">
        <f t="shared" ca="1" si="7"/>
        <v/>
      </c>
    </row>
    <row r="513" spans="3:11" ht="27.6" customHeight="1" x14ac:dyDescent="0.25">
      <c r="C513" s="1"/>
      <c r="D513" s="1"/>
      <c r="E513" s="1"/>
      <c r="F513" s="39"/>
      <c r="G513" s="39"/>
      <c r="H513" s="2"/>
      <c r="I513" s="2"/>
      <c r="J513" s="2"/>
      <c r="K513" s="105" t="str">
        <f t="shared" ca="1" si="7"/>
        <v/>
      </c>
    </row>
    <row r="514" spans="3:11" ht="27.6" customHeight="1" x14ac:dyDescent="0.25">
      <c r="C514" s="1"/>
      <c r="D514" s="1"/>
      <c r="E514" s="1"/>
      <c r="F514" s="39"/>
      <c r="G514" s="39"/>
      <c r="H514" s="2"/>
      <c r="I514" s="2"/>
      <c r="J514" s="2"/>
      <c r="K514" s="105" t="str">
        <f t="shared" ca="1" si="7"/>
        <v/>
      </c>
    </row>
    <row r="515" spans="3:11" ht="27.6" customHeight="1" x14ac:dyDescent="0.25">
      <c r="C515" s="1"/>
      <c r="D515" s="1"/>
      <c r="E515" s="1"/>
      <c r="F515" s="39"/>
      <c r="G515" s="39"/>
      <c r="H515" s="2"/>
      <c r="I515" s="2"/>
      <c r="J515" s="2"/>
      <c r="K515" s="105" t="str">
        <f t="shared" ca="1" si="7"/>
        <v/>
      </c>
    </row>
    <row r="516" spans="3:11" ht="27.6" customHeight="1" x14ac:dyDescent="0.25">
      <c r="C516" s="1"/>
      <c r="D516" s="1"/>
      <c r="E516" s="1"/>
      <c r="F516" s="39"/>
      <c r="G516" s="39"/>
      <c r="H516" s="2"/>
      <c r="I516" s="2"/>
      <c r="J516" s="2"/>
      <c r="K516" s="105" t="str">
        <f t="shared" ca="1" si="7"/>
        <v/>
      </c>
    </row>
    <row r="517" spans="3:11" ht="27.6" customHeight="1" x14ac:dyDescent="0.25">
      <c r="C517" s="1"/>
      <c r="D517" s="1"/>
      <c r="E517" s="1"/>
      <c r="F517" s="39"/>
      <c r="G517" s="39"/>
      <c r="H517" s="2"/>
      <c r="I517" s="2"/>
      <c r="J517" s="2"/>
      <c r="K517" s="105" t="str">
        <f t="shared" ca="1" si="7"/>
        <v/>
      </c>
    </row>
    <row r="518" spans="3:11" ht="27.6" customHeight="1" x14ac:dyDescent="0.25">
      <c r="C518" s="1"/>
      <c r="D518" s="1"/>
      <c r="E518" s="1"/>
      <c r="F518" s="39"/>
      <c r="G518" s="39"/>
      <c r="H518" s="2"/>
      <c r="I518" s="2"/>
      <c r="J518" s="2"/>
      <c r="K518" s="105" t="str">
        <f t="shared" ref="K518:K581" ca="1" si="8">IFERROR(IF(C518="","",IF(H518="","Insertar la fecha de inicio",IF(I518="","Insertar la fecha de finalización prevista",IF(AND(J518&lt;&gt;"",J518&gt;I518),"Completado con retraso",IF(AND(J518&lt;&gt;"",J518&lt;=I518),"Concluido",IF(AND(I518&lt;TODAY(),J518=""),"Atrasado",IF(AND(J518="",H518&lt;=TODAY(),I518&gt;=TODAY()),"En curso",IF(H518&gt;TODAY(),"No iniciado","")))))))),"")</f>
        <v/>
      </c>
    </row>
    <row r="519" spans="3:11" ht="27.6" customHeight="1" x14ac:dyDescent="0.25">
      <c r="C519" s="1"/>
      <c r="D519" s="1"/>
      <c r="E519" s="1"/>
      <c r="F519" s="39"/>
      <c r="G519" s="39"/>
      <c r="H519" s="2"/>
      <c r="I519" s="2"/>
      <c r="J519" s="2"/>
      <c r="K519" s="105" t="str">
        <f t="shared" ca="1" si="8"/>
        <v/>
      </c>
    </row>
    <row r="520" spans="3:11" ht="27.6" customHeight="1" x14ac:dyDescent="0.25">
      <c r="C520" s="1"/>
      <c r="D520" s="1"/>
      <c r="E520" s="1"/>
      <c r="F520" s="39"/>
      <c r="G520" s="39"/>
      <c r="H520" s="2"/>
      <c r="I520" s="2"/>
      <c r="J520" s="2"/>
      <c r="K520" s="105" t="str">
        <f t="shared" ca="1" si="8"/>
        <v/>
      </c>
    </row>
    <row r="521" spans="3:11" ht="27.6" customHeight="1" x14ac:dyDescent="0.25">
      <c r="C521" s="1"/>
      <c r="D521" s="1"/>
      <c r="E521" s="1"/>
      <c r="F521" s="39"/>
      <c r="G521" s="39"/>
      <c r="H521" s="2"/>
      <c r="I521" s="2"/>
      <c r="J521" s="2"/>
      <c r="K521" s="105" t="str">
        <f t="shared" ca="1" si="8"/>
        <v/>
      </c>
    </row>
    <row r="522" spans="3:11" ht="27.6" customHeight="1" x14ac:dyDescent="0.25">
      <c r="C522" s="1"/>
      <c r="D522" s="1"/>
      <c r="E522" s="1"/>
      <c r="F522" s="39"/>
      <c r="G522" s="39"/>
      <c r="H522" s="2"/>
      <c r="I522" s="2"/>
      <c r="J522" s="2"/>
      <c r="K522" s="105" t="str">
        <f t="shared" ca="1" si="8"/>
        <v/>
      </c>
    </row>
    <row r="523" spans="3:11" ht="27.6" customHeight="1" x14ac:dyDescent="0.25">
      <c r="C523" s="1"/>
      <c r="D523" s="1"/>
      <c r="E523" s="1"/>
      <c r="F523" s="39"/>
      <c r="G523" s="39"/>
      <c r="H523" s="2"/>
      <c r="I523" s="2"/>
      <c r="J523" s="2"/>
      <c r="K523" s="105" t="str">
        <f t="shared" ca="1" si="8"/>
        <v/>
      </c>
    </row>
    <row r="524" spans="3:11" ht="27.6" customHeight="1" x14ac:dyDescent="0.25">
      <c r="C524" s="1"/>
      <c r="D524" s="1"/>
      <c r="E524" s="1"/>
      <c r="F524" s="39"/>
      <c r="G524" s="39"/>
      <c r="H524" s="2"/>
      <c r="I524" s="2"/>
      <c r="J524" s="2"/>
      <c r="K524" s="105" t="str">
        <f t="shared" ca="1" si="8"/>
        <v/>
      </c>
    </row>
    <row r="525" spans="3:11" ht="27.6" customHeight="1" x14ac:dyDescent="0.25">
      <c r="C525" s="1"/>
      <c r="D525" s="1"/>
      <c r="E525" s="1"/>
      <c r="F525" s="39"/>
      <c r="G525" s="39"/>
      <c r="H525" s="2"/>
      <c r="I525" s="2"/>
      <c r="J525" s="2"/>
      <c r="K525" s="105" t="str">
        <f t="shared" ca="1" si="8"/>
        <v/>
      </c>
    </row>
    <row r="526" spans="3:11" ht="27.6" customHeight="1" x14ac:dyDescent="0.25">
      <c r="C526" s="1"/>
      <c r="D526" s="1"/>
      <c r="E526" s="1"/>
      <c r="F526" s="39"/>
      <c r="G526" s="39"/>
      <c r="H526" s="2"/>
      <c r="I526" s="2"/>
      <c r="J526" s="2"/>
      <c r="K526" s="105" t="str">
        <f t="shared" ca="1" si="8"/>
        <v/>
      </c>
    </row>
    <row r="527" spans="3:11" ht="27.6" customHeight="1" x14ac:dyDescent="0.25">
      <c r="C527" s="1"/>
      <c r="D527" s="1"/>
      <c r="E527" s="1"/>
      <c r="F527" s="39"/>
      <c r="G527" s="39"/>
      <c r="H527" s="2"/>
      <c r="I527" s="2"/>
      <c r="J527" s="2"/>
      <c r="K527" s="105" t="str">
        <f t="shared" ca="1" si="8"/>
        <v/>
      </c>
    </row>
    <row r="528" spans="3:11" ht="27.6" customHeight="1" x14ac:dyDescent="0.25">
      <c r="C528" s="1"/>
      <c r="D528" s="1"/>
      <c r="E528" s="1"/>
      <c r="F528" s="39"/>
      <c r="G528" s="39"/>
      <c r="H528" s="2"/>
      <c r="I528" s="2"/>
      <c r="J528" s="2"/>
      <c r="K528" s="105" t="str">
        <f t="shared" ca="1" si="8"/>
        <v/>
      </c>
    </row>
    <row r="529" spans="3:11" ht="27.6" customHeight="1" x14ac:dyDescent="0.25">
      <c r="C529" s="1"/>
      <c r="D529" s="1"/>
      <c r="E529" s="1"/>
      <c r="F529" s="39"/>
      <c r="G529" s="39"/>
      <c r="H529" s="2"/>
      <c r="I529" s="2"/>
      <c r="J529" s="2"/>
      <c r="K529" s="105" t="str">
        <f t="shared" ca="1" si="8"/>
        <v/>
      </c>
    </row>
    <row r="530" spans="3:11" ht="27.6" customHeight="1" x14ac:dyDescent="0.25">
      <c r="C530" s="1"/>
      <c r="D530" s="1"/>
      <c r="E530" s="1"/>
      <c r="F530" s="39"/>
      <c r="G530" s="39"/>
      <c r="H530" s="2"/>
      <c r="I530" s="2"/>
      <c r="J530" s="2"/>
      <c r="K530" s="105" t="str">
        <f t="shared" ca="1" si="8"/>
        <v/>
      </c>
    </row>
    <row r="531" spans="3:11" ht="27.6" customHeight="1" x14ac:dyDescent="0.25">
      <c r="C531" s="1"/>
      <c r="D531" s="1"/>
      <c r="E531" s="1"/>
      <c r="F531" s="39"/>
      <c r="G531" s="39"/>
      <c r="H531" s="2"/>
      <c r="I531" s="2"/>
      <c r="J531" s="2"/>
      <c r="K531" s="105" t="str">
        <f t="shared" ca="1" si="8"/>
        <v/>
      </c>
    </row>
    <row r="532" spans="3:11" ht="27.6" customHeight="1" x14ac:dyDescent="0.25">
      <c r="C532" s="1"/>
      <c r="D532" s="1"/>
      <c r="E532" s="1"/>
      <c r="F532" s="39"/>
      <c r="G532" s="39"/>
      <c r="H532" s="2"/>
      <c r="I532" s="2"/>
      <c r="J532" s="2"/>
      <c r="K532" s="105" t="str">
        <f t="shared" ca="1" si="8"/>
        <v/>
      </c>
    </row>
    <row r="533" spans="3:11" ht="27.6" customHeight="1" x14ac:dyDescent="0.25">
      <c r="C533" s="1"/>
      <c r="D533" s="1"/>
      <c r="E533" s="1"/>
      <c r="F533" s="39"/>
      <c r="G533" s="39"/>
      <c r="H533" s="2"/>
      <c r="I533" s="2"/>
      <c r="J533" s="2"/>
      <c r="K533" s="105" t="str">
        <f t="shared" ca="1" si="8"/>
        <v/>
      </c>
    </row>
    <row r="534" spans="3:11" ht="27.6" customHeight="1" x14ac:dyDescent="0.25">
      <c r="C534" s="1"/>
      <c r="D534" s="1"/>
      <c r="E534" s="1"/>
      <c r="F534" s="39"/>
      <c r="G534" s="39"/>
      <c r="H534" s="2"/>
      <c r="I534" s="2"/>
      <c r="J534" s="2"/>
      <c r="K534" s="105" t="str">
        <f t="shared" ca="1" si="8"/>
        <v/>
      </c>
    </row>
    <row r="535" spans="3:11" ht="27.6" customHeight="1" x14ac:dyDescent="0.25">
      <c r="C535" s="1"/>
      <c r="D535" s="1"/>
      <c r="E535" s="1"/>
      <c r="F535" s="39"/>
      <c r="G535" s="39"/>
      <c r="H535" s="2"/>
      <c r="I535" s="2"/>
      <c r="J535" s="2"/>
      <c r="K535" s="105" t="str">
        <f t="shared" ca="1" si="8"/>
        <v/>
      </c>
    </row>
    <row r="536" spans="3:11" ht="27.6" customHeight="1" x14ac:dyDescent="0.25">
      <c r="C536" s="1"/>
      <c r="D536" s="1"/>
      <c r="E536" s="1"/>
      <c r="F536" s="39"/>
      <c r="G536" s="39"/>
      <c r="H536" s="2"/>
      <c r="I536" s="2"/>
      <c r="J536" s="2"/>
      <c r="K536" s="105" t="str">
        <f t="shared" ca="1" si="8"/>
        <v/>
      </c>
    </row>
    <row r="537" spans="3:11" ht="27.6" customHeight="1" x14ac:dyDescent="0.25">
      <c r="C537" s="1"/>
      <c r="D537" s="1"/>
      <c r="E537" s="1"/>
      <c r="F537" s="39"/>
      <c r="G537" s="39"/>
      <c r="H537" s="2"/>
      <c r="I537" s="2"/>
      <c r="J537" s="2"/>
      <c r="K537" s="105" t="str">
        <f t="shared" ca="1" si="8"/>
        <v/>
      </c>
    </row>
    <row r="538" spans="3:11" ht="27.6" customHeight="1" x14ac:dyDescent="0.25">
      <c r="C538" s="1"/>
      <c r="D538" s="1"/>
      <c r="E538" s="1"/>
      <c r="F538" s="39"/>
      <c r="G538" s="39"/>
      <c r="H538" s="2"/>
      <c r="I538" s="2"/>
      <c r="J538" s="2"/>
      <c r="K538" s="105" t="str">
        <f t="shared" ca="1" si="8"/>
        <v/>
      </c>
    </row>
    <row r="539" spans="3:11" ht="27.6" customHeight="1" x14ac:dyDescent="0.25">
      <c r="C539" s="1"/>
      <c r="D539" s="1"/>
      <c r="E539" s="1"/>
      <c r="F539" s="39"/>
      <c r="G539" s="39"/>
      <c r="H539" s="2"/>
      <c r="I539" s="2"/>
      <c r="J539" s="2"/>
      <c r="K539" s="105" t="str">
        <f t="shared" ca="1" si="8"/>
        <v/>
      </c>
    </row>
    <row r="540" spans="3:11" ht="27.6" customHeight="1" x14ac:dyDescent="0.25">
      <c r="C540" s="1"/>
      <c r="D540" s="1"/>
      <c r="E540" s="1"/>
      <c r="F540" s="39"/>
      <c r="G540" s="39"/>
      <c r="H540" s="2"/>
      <c r="I540" s="2"/>
      <c r="J540" s="2"/>
      <c r="K540" s="105" t="str">
        <f t="shared" ca="1" si="8"/>
        <v/>
      </c>
    </row>
    <row r="541" spans="3:11" ht="27.6" customHeight="1" x14ac:dyDescent="0.25">
      <c r="C541" s="1"/>
      <c r="D541" s="1"/>
      <c r="E541" s="1"/>
      <c r="F541" s="39"/>
      <c r="G541" s="39"/>
      <c r="H541" s="2"/>
      <c r="I541" s="2"/>
      <c r="J541" s="2"/>
      <c r="K541" s="105" t="str">
        <f t="shared" ca="1" si="8"/>
        <v/>
      </c>
    </row>
    <row r="542" spans="3:11" ht="27.6" customHeight="1" x14ac:dyDescent="0.25">
      <c r="C542" s="1"/>
      <c r="D542" s="1"/>
      <c r="E542" s="1"/>
      <c r="F542" s="39"/>
      <c r="G542" s="39"/>
      <c r="H542" s="2"/>
      <c r="I542" s="2"/>
      <c r="J542" s="2"/>
      <c r="K542" s="105" t="str">
        <f t="shared" ca="1" si="8"/>
        <v/>
      </c>
    </row>
    <row r="543" spans="3:11" ht="27.6" customHeight="1" x14ac:dyDescent="0.25">
      <c r="C543" s="1"/>
      <c r="D543" s="1"/>
      <c r="E543" s="1"/>
      <c r="F543" s="39"/>
      <c r="G543" s="39"/>
      <c r="H543" s="2"/>
      <c r="I543" s="2"/>
      <c r="J543" s="2"/>
      <c r="K543" s="105" t="str">
        <f t="shared" ca="1" si="8"/>
        <v/>
      </c>
    </row>
    <row r="544" spans="3:11" ht="27.6" customHeight="1" x14ac:dyDescent="0.25">
      <c r="C544" s="1"/>
      <c r="D544" s="1"/>
      <c r="E544" s="1"/>
      <c r="F544" s="39"/>
      <c r="G544" s="39"/>
      <c r="H544" s="2"/>
      <c r="I544" s="2"/>
      <c r="J544" s="2"/>
      <c r="K544" s="105" t="str">
        <f t="shared" ca="1" si="8"/>
        <v/>
      </c>
    </row>
    <row r="545" spans="3:11" ht="27.6" customHeight="1" x14ac:dyDescent="0.25">
      <c r="C545" s="1"/>
      <c r="D545" s="1"/>
      <c r="E545" s="1"/>
      <c r="F545" s="39"/>
      <c r="G545" s="39"/>
      <c r="H545" s="2"/>
      <c r="I545" s="2"/>
      <c r="J545" s="2"/>
      <c r="K545" s="105" t="str">
        <f t="shared" ca="1" si="8"/>
        <v/>
      </c>
    </row>
    <row r="546" spans="3:11" ht="27.6" customHeight="1" x14ac:dyDescent="0.25">
      <c r="C546" s="1"/>
      <c r="D546" s="1"/>
      <c r="E546" s="1"/>
      <c r="F546" s="39"/>
      <c r="G546" s="39"/>
      <c r="H546" s="2"/>
      <c r="I546" s="2"/>
      <c r="J546" s="2"/>
      <c r="K546" s="105" t="str">
        <f t="shared" ca="1" si="8"/>
        <v/>
      </c>
    </row>
    <row r="547" spans="3:11" ht="27.6" customHeight="1" x14ac:dyDescent="0.25">
      <c r="C547" s="1"/>
      <c r="D547" s="1"/>
      <c r="E547" s="1"/>
      <c r="F547" s="39"/>
      <c r="G547" s="39"/>
      <c r="H547" s="2"/>
      <c r="I547" s="2"/>
      <c r="J547" s="2"/>
      <c r="K547" s="105" t="str">
        <f t="shared" ca="1" si="8"/>
        <v/>
      </c>
    </row>
    <row r="548" spans="3:11" ht="27.6" customHeight="1" x14ac:dyDescent="0.25">
      <c r="C548" s="1"/>
      <c r="D548" s="1"/>
      <c r="E548" s="1"/>
      <c r="F548" s="39"/>
      <c r="G548" s="39"/>
      <c r="H548" s="2"/>
      <c r="I548" s="2"/>
      <c r="J548" s="2"/>
      <c r="K548" s="105" t="str">
        <f t="shared" ca="1" si="8"/>
        <v/>
      </c>
    </row>
    <row r="549" spans="3:11" ht="27.6" customHeight="1" x14ac:dyDescent="0.25">
      <c r="C549" s="1"/>
      <c r="D549" s="1"/>
      <c r="E549" s="1"/>
      <c r="F549" s="39"/>
      <c r="G549" s="39"/>
      <c r="H549" s="2"/>
      <c r="I549" s="2"/>
      <c r="J549" s="2"/>
      <c r="K549" s="105" t="str">
        <f t="shared" ca="1" si="8"/>
        <v/>
      </c>
    </row>
    <row r="550" spans="3:11" ht="27.6" customHeight="1" x14ac:dyDescent="0.25">
      <c r="C550" s="1"/>
      <c r="D550" s="1"/>
      <c r="E550" s="1"/>
      <c r="F550" s="39"/>
      <c r="G550" s="39"/>
      <c r="H550" s="2"/>
      <c r="I550" s="2"/>
      <c r="J550" s="2"/>
      <c r="K550" s="105" t="str">
        <f t="shared" ca="1" si="8"/>
        <v/>
      </c>
    </row>
    <row r="551" spans="3:11" ht="27.6" customHeight="1" x14ac:dyDescent="0.25">
      <c r="C551" s="1"/>
      <c r="D551" s="1"/>
      <c r="E551" s="1"/>
      <c r="F551" s="39"/>
      <c r="G551" s="39"/>
      <c r="H551" s="2"/>
      <c r="I551" s="2"/>
      <c r="J551" s="2"/>
      <c r="K551" s="105" t="str">
        <f t="shared" ca="1" si="8"/>
        <v/>
      </c>
    </row>
    <row r="552" spans="3:11" ht="27.6" customHeight="1" x14ac:dyDescent="0.25">
      <c r="C552" s="1"/>
      <c r="D552" s="1"/>
      <c r="E552" s="1"/>
      <c r="F552" s="39"/>
      <c r="G552" s="39"/>
      <c r="H552" s="2"/>
      <c r="I552" s="2"/>
      <c r="J552" s="2"/>
      <c r="K552" s="105" t="str">
        <f t="shared" ca="1" si="8"/>
        <v/>
      </c>
    </row>
    <row r="553" spans="3:11" ht="27.6" customHeight="1" x14ac:dyDescent="0.25">
      <c r="C553" s="1"/>
      <c r="D553" s="1"/>
      <c r="E553" s="1"/>
      <c r="F553" s="39"/>
      <c r="G553" s="39"/>
      <c r="H553" s="2"/>
      <c r="I553" s="2"/>
      <c r="J553" s="2"/>
      <c r="K553" s="105" t="str">
        <f t="shared" ca="1" si="8"/>
        <v/>
      </c>
    </row>
    <row r="554" spans="3:11" ht="27.6" customHeight="1" x14ac:dyDescent="0.25">
      <c r="C554" s="1"/>
      <c r="D554" s="1"/>
      <c r="E554" s="1"/>
      <c r="F554" s="39"/>
      <c r="G554" s="39"/>
      <c r="H554" s="2"/>
      <c r="I554" s="2"/>
      <c r="J554" s="2"/>
      <c r="K554" s="105" t="str">
        <f t="shared" ca="1" si="8"/>
        <v/>
      </c>
    </row>
    <row r="555" spans="3:11" ht="27.6" customHeight="1" x14ac:dyDescent="0.25">
      <c r="C555" s="1"/>
      <c r="D555" s="1"/>
      <c r="E555" s="1"/>
      <c r="F555" s="39"/>
      <c r="G555" s="39"/>
      <c r="H555" s="2"/>
      <c r="I555" s="2"/>
      <c r="J555" s="2"/>
      <c r="K555" s="105" t="str">
        <f t="shared" ca="1" si="8"/>
        <v/>
      </c>
    </row>
    <row r="556" spans="3:11" ht="27.6" customHeight="1" x14ac:dyDescent="0.25">
      <c r="C556" s="1"/>
      <c r="D556" s="1"/>
      <c r="E556" s="1"/>
      <c r="F556" s="39"/>
      <c r="G556" s="39"/>
      <c r="H556" s="2"/>
      <c r="I556" s="2"/>
      <c r="J556" s="2"/>
      <c r="K556" s="105" t="str">
        <f t="shared" ca="1" si="8"/>
        <v/>
      </c>
    </row>
    <row r="557" spans="3:11" ht="27.6" customHeight="1" x14ac:dyDescent="0.25">
      <c r="C557" s="1"/>
      <c r="D557" s="1"/>
      <c r="E557" s="1"/>
      <c r="F557" s="39"/>
      <c r="G557" s="39"/>
      <c r="H557" s="2"/>
      <c r="I557" s="2"/>
      <c r="J557" s="2"/>
      <c r="K557" s="105" t="str">
        <f t="shared" ca="1" si="8"/>
        <v/>
      </c>
    </row>
    <row r="558" spans="3:11" ht="27.6" customHeight="1" x14ac:dyDescent="0.25">
      <c r="C558" s="1"/>
      <c r="D558" s="1"/>
      <c r="E558" s="1"/>
      <c r="F558" s="39"/>
      <c r="G558" s="39"/>
      <c r="H558" s="2"/>
      <c r="I558" s="2"/>
      <c r="J558" s="2"/>
      <c r="K558" s="105" t="str">
        <f t="shared" ca="1" si="8"/>
        <v/>
      </c>
    </row>
    <row r="559" spans="3:11" ht="27.6" customHeight="1" x14ac:dyDescent="0.25">
      <c r="C559" s="1"/>
      <c r="D559" s="1"/>
      <c r="E559" s="1"/>
      <c r="F559" s="39"/>
      <c r="G559" s="39"/>
      <c r="H559" s="2"/>
      <c r="I559" s="2"/>
      <c r="J559" s="2"/>
      <c r="K559" s="105" t="str">
        <f t="shared" ca="1" si="8"/>
        <v/>
      </c>
    </row>
    <row r="560" spans="3:11" ht="27.6" customHeight="1" x14ac:dyDescent="0.25">
      <c r="C560" s="1"/>
      <c r="D560" s="1"/>
      <c r="E560" s="1"/>
      <c r="F560" s="39"/>
      <c r="G560" s="39"/>
      <c r="H560" s="2"/>
      <c r="I560" s="2"/>
      <c r="J560" s="2"/>
      <c r="K560" s="105" t="str">
        <f t="shared" ca="1" si="8"/>
        <v/>
      </c>
    </row>
    <row r="561" spans="3:11" ht="27.6" customHeight="1" x14ac:dyDescent="0.25">
      <c r="C561" s="1"/>
      <c r="D561" s="1"/>
      <c r="E561" s="1"/>
      <c r="F561" s="39"/>
      <c r="G561" s="39"/>
      <c r="H561" s="2"/>
      <c r="I561" s="2"/>
      <c r="J561" s="2"/>
      <c r="K561" s="105" t="str">
        <f t="shared" ca="1" si="8"/>
        <v/>
      </c>
    </row>
    <row r="562" spans="3:11" ht="27.6" customHeight="1" x14ac:dyDescent="0.25">
      <c r="C562" s="1"/>
      <c r="D562" s="1"/>
      <c r="E562" s="1"/>
      <c r="F562" s="39"/>
      <c r="G562" s="39"/>
      <c r="H562" s="2"/>
      <c r="I562" s="2"/>
      <c r="J562" s="2"/>
      <c r="K562" s="105" t="str">
        <f t="shared" ca="1" si="8"/>
        <v/>
      </c>
    </row>
    <row r="563" spans="3:11" ht="27.6" customHeight="1" x14ac:dyDescent="0.25">
      <c r="C563" s="1"/>
      <c r="D563" s="1"/>
      <c r="E563" s="1"/>
      <c r="F563" s="39"/>
      <c r="G563" s="39"/>
      <c r="H563" s="2"/>
      <c r="I563" s="2"/>
      <c r="J563" s="2"/>
      <c r="K563" s="105" t="str">
        <f t="shared" ca="1" si="8"/>
        <v/>
      </c>
    </row>
    <row r="564" spans="3:11" ht="27.6" customHeight="1" x14ac:dyDescent="0.25">
      <c r="C564" s="1"/>
      <c r="D564" s="1"/>
      <c r="E564" s="1"/>
      <c r="F564" s="39"/>
      <c r="G564" s="39"/>
      <c r="H564" s="2"/>
      <c r="I564" s="2"/>
      <c r="J564" s="2"/>
      <c r="K564" s="105" t="str">
        <f t="shared" ca="1" si="8"/>
        <v/>
      </c>
    </row>
    <row r="565" spans="3:11" ht="27.6" customHeight="1" x14ac:dyDescent="0.25">
      <c r="C565" s="1"/>
      <c r="D565" s="1"/>
      <c r="E565" s="1"/>
      <c r="F565" s="39"/>
      <c r="G565" s="39"/>
      <c r="H565" s="2"/>
      <c r="I565" s="2"/>
      <c r="J565" s="2"/>
      <c r="K565" s="105" t="str">
        <f t="shared" ca="1" si="8"/>
        <v/>
      </c>
    </row>
    <row r="566" spans="3:11" ht="27.6" customHeight="1" x14ac:dyDescent="0.25">
      <c r="C566" s="1"/>
      <c r="D566" s="1"/>
      <c r="E566" s="1"/>
      <c r="F566" s="39"/>
      <c r="G566" s="39"/>
      <c r="H566" s="2"/>
      <c r="I566" s="2"/>
      <c r="J566" s="2"/>
      <c r="K566" s="105" t="str">
        <f t="shared" ca="1" si="8"/>
        <v/>
      </c>
    </row>
    <row r="567" spans="3:11" ht="27.6" customHeight="1" x14ac:dyDescent="0.25">
      <c r="C567" s="1"/>
      <c r="D567" s="1"/>
      <c r="E567" s="1"/>
      <c r="F567" s="39"/>
      <c r="G567" s="39"/>
      <c r="H567" s="2"/>
      <c r="I567" s="2"/>
      <c r="J567" s="2"/>
      <c r="K567" s="105" t="str">
        <f t="shared" ca="1" si="8"/>
        <v/>
      </c>
    </row>
    <row r="568" spans="3:11" ht="27.6" customHeight="1" x14ac:dyDescent="0.25">
      <c r="C568" s="1"/>
      <c r="D568" s="1"/>
      <c r="E568" s="1"/>
      <c r="F568" s="39"/>
      <c r="G568" s="39"/>
      <c r="H568" s="2"/>
      <c r="I568" s="2"/>
      <c r="J568" s="2"/>
      <c r="K568" s="105" t="str">
        <f t="shared" ca="1" si="8"/>
        <v/>
      </c>
    </row>
    <row r="569" spans="3:11" ht="27.6" customHeight="1" x14ac:dyDescent="0.25">
      <c r="C569" s="1"/>
      <c r="D569" s="1"/>
      <c r="E569" s="1"/>
      <c r="F569" s="39"/>
      <c r="G569" s="39"/>
      <c r="H569" s="2"/>
      <c r="I569" s="2"/>
      <c r="J569" s="2"/>
      <c r="K569" s="105" t="str">
        <f t="shared" ca="1" si="8"/>
        <v/>
      </c>
    </row>
    <row r="570" spans="3:11" ht="27.6" customHeight="1" x14ac:dyDescent="0.25">
      <c r="C570" s="1"/>
      <c r="D570" s="1"/>
      <c r="E570" s="1"/>
      <c r="F570" s="39"/>
      <c r="G570" s="39"/>
      <c r="H570" s="2"/>
      <c r="I570" s="2"/>
      <c r="J570" s="2"/>
      <c r="K570" s="105" t="str">
        <f t="shared" ca="1" si="8"/>
        <v/>
      </c>
    </row>
    <row r="571" spans="3:11" ht="27.6" customHeight="1" x14ac:dyDescent="0.25">
      <c r="C571" s="1"/>
      <c r="D571" s="1"/>
      <c r="E571" s="1"/>
      <c r="F571" s="39"/>
      <c r="G571" s="39"/>
      <c r="H571" s="2"/>
      <c r="I571" s="2"/>
      <c r="J571" s="2"/>
      <c r="K571" s="105" t="str">
        <f t="shared" ca="1" si="8"/>
        <v/>
      </c>
    </row>
    <row r="572" spans="3:11" ht="27.6" customHeight="1" x14ac:dyDescent="0.25">
      <c r="C572" s="1"/>
      <c r="D572" s="1"/>
      <c r="E572" s="1"/>
      <c r="F572" s="39"/>
      <c r="G572" s="39"/>
      <c r="H572" s="2"/>
      <c r="I572" s="2"/>
      <c r="J572" s="2"/>
      <c r="K572" s="105" t="str">
        <f t="shared" ca="1" si="8"/>
        <v/>
      </c>
    </row>
    <row r="573" spans="3:11" ht="27.6" customHeight="1" x14ac:dyDescent="0.25">
      <c r="C573" s="1"/>
      <c r="D573" s="1"/>
      <c r="E573" s="1"/>
      <c r="F573" s="39"/>
      <c r="G573" s="39"/>
      <c r="H573" s="2"/>
      <c r="I573" s="2"/>
      <c r="J573" s="2"/>
      <c r="K573" s="105" t="str">
        <f t="shared" ca="1" si="8"/>
        <v/>
      </c>
    </row>
    <row r="574" spans="3:11" ht="27.6" customHeight="1" x14ac:dyDescent="0.25">
      <c r="C574" s="1"/>
      <c r="D574" s="1"/>
      <c r="E574" s="1"/>
      <c r="F574" s="39"/>
      <c r="G574" s="39"/>
      <c r="H574" s="2"/>
      <c r="I574" s="2"/>
      <c r="J574" s="2"/>
      <c r="K574" s="105" t="str">
        <f t="shared" ca="1" si="8"/>
        <v/>
      </c>
    </row>
    <row r="575" spans="3:11" ht="27.6" customHeight="1" x14ac:dyDescent="0.25">
      <c r="C575" s="1"/>
      <c r="D575" s="1"/>
      <c r="E575" s="1"/>
      <c r="F575" s="39"/>
      <c r="G575" s="39"/>
      <c r="H575" s="2"/>
      <c r="I575" s="2"/>
      <c r="J575" s="2"/>
      <c r="K575" s="105" t="str">
        <f t="shared" ca="1" si="8"/>
        <v/>
      </c>
    </row>
    <row r="576" spans="3:11" ht="27.6" customHeight="1" x14ac:dyDescent="0.25">
      <c r="C576" s="1"/>
      <c r="D576" s="1"/>
      <c r="E576" s="1"/>
      <c r="F576" s="39"/>
      <c r="G576" s="39"/>
      <c r="H576" s="2"/>
      <c r="I576" s="2"/>
      <c r="J576" s="2"/>
      <c r="K576" s="105" t="str">
        <f t="shared" ca="1" si="8"/>
        <v/>
      </c>
    </row>
    <row r="577" spans="3:11" ht="27.6" customHeight="1" x14ac:dyDescent="0.25">
      <c r="C577" s="1"/>
      <c r="D577" s="1"/>
      <c r="E577" s="1"/>
      <c r="F577" s="39"/>
      <c r="G577" s="39"/>
      <c r="H577" s="2"/>
      <c r="I577" s="2"/>
      <c r="J577" s="2"/>
      <c r="K577" s="105" t="str">
        <f t="shared" ca="1" si="8"/>
        <v/>
      </c>
    </row>
    <row r="578" spans="3:11" ht="27.6" customHeight="1" x14ac:dyDescent="0.25">
      <c r="C578" s="1"/>
      <c r="D578" s="1"/>
      <c r="E578" s="1"/>
      <c r="F578" s="39"/>
      <c r="G578" s="39"/>
      <c r="H578" s="2"/>
      <c r="I578" s="2"/>
      <c r="J578" s="2"/>
      <c r="K578" s="105" t="str">
        <f t="shared" ca="1" si="8"/>
        <v/>
      </c>
    </row>
    <row r="579" spans="3:11" ht="27.6" customHeight="1" x14ac:dyDescent="0.25">
      <c r="C579" s="1"/>
      <c r="D579" s="1"/>
      <c r="E579" s="1"/>
      <c r="F579" s="39"/>
      <c r="G579" s="39"/>
      <c r="H579" s="2"/>
      <c r="I579" s="2"/>
      <c r="J579" s="2"/>
      <c r="K579" s="105" t="str">
        <f t="shared" ca="1" si="8"/>
        <v/>
      </c>
    </row>
    <row r="580" spans="3:11" ht="27.6" customHeight="1" x14ac:dyDescent="0.25">
      <c r="C580" s="1"/>
      <c r="D580" s="1"/>
      <c r="E580" s="1"/>
      <c r="F580" s="39"/>
      <c r="G580" s="39"/>
      <c r="H580" s="2"/>
      <c r="I580" s="2"/>
      <c r="J580" s="2"/>
      <c r="K580" s="105" t="str">
        <f t="shared" ca="1" si="8"/>
        <v/>
      </c>
    </row>
    <row r="581" spans="3:11" ht="27.6" customHeight="1" x14ac:dyDescent="0.25">
      <c r="C581" s="1"/>
      <c r="D581" s="1"/>
      <c r="E581" s="1"/>
      <c r="F581" s="39"/>
      <c r="G581" s="39"/>
      <c r="H581" s="2"/>
      <c r="I581" s="2"/>
      <c r="J581" s="2"/>
      <c r="K581" s="105" t="str">
        <f t="shared" ca="1" si="8"/>
        <v/>
      </c>
    </row>
    <row r="582" spans="3:11" ht="27.6" customHeight="1" x14ac:dyDescent="0.25">
      <c r="C582" s="1"/>
      <c r="D582" s="1"/>
      <c r="E582" s="1"/>
      <c r="F582" s="39"/>
      <c r="G582" s="39"/>
      <c r="H582" s="2"/>
      <c r="I582" s="2"/>
      <c r="J582" s="2"/>
      <c r="K582" s="105" t="str">
        <f t="shared" ref="K582:K645" ca="1" si="9">IFERROR(IF(C582="","",IF(H582="","Insertar la fecha de inicio",IF(I582="","Insertar la fecha de finalización prevista",IF(AND(J582&lt;&gt;"",J582&gt;I582),"Completado con retraso",IF(AND(J582&lt;&gt;"",J582&lt;=I582),"Concluido",IF(AND(I582&lt;TODAY(),J582=""),"Atrasado",IF(AND(J582="",H582&lt;=TODAY(),I582&gt;=TODAY()),"En curso",IF(H582&gt;TODAY(),"No iniciado","")))))))),"")</f>
        <v/>
      </c>
    </row>
    <row r="583" spans="3:11" ht="27.6" customHeight="1" x14ac:dyDescent="0.25">
      <c r="C583" s="1"/>
      <c r="D583" s="1"/>
      <c r="E583" s="1"/>
      <c r="F583" s="39"/>
      <c r="G583" s="39"/>
      <c r="H583" s="2"/>
      <c r="I583" s="2"/>
      <c r="J583" s="2"/>
      <c r="K583" s="105" t="str">
        <f t="shared" ca="1" si="9"/>
        <v/>
      </c>
    </row>
    <row r="584" spans="3:11" ht="27.6" customHeight="1" x14ac:dyDescent="0.25">
      <c r="C584" s="1"/>
      <c r="D584" s="1"/>
      <c r="E584" s="1"/>
      <c r="F584" s="39"/>
      <c r="G584" s="39"/>
      <c r="H584" s="2"/>
      <c r="I584" s="2"/>
      <c r="J584" s="2"/>
      <c r="K584" s="105" t="str">
        <f t="shared" ca="1" si="9"/>
        <v/>
      </c>
    </row>
    <row r="585" spans="3:11" ht="27.6" customHeight="1" x14ac:dyDescent="0.25">
      <c r="C585" s="1"/>
      <c r="D585" s="1"/>
      <c r="E585" s="1"/>
      <c r="F585" s="39"/>
      <c r="G585" s="39"/>
      <c r="H585" s="2"/>
      <c r="I585" s="2"/>
      <c r="J585" s="2"/>
      <c r="K585" s="105" t="str">
        <f t="shared" ca="1" si="9"/>
        <v/>
      </c>
    </row>
    <row r="586" spans="3:11" ht="27.6" customHeight="1" x14ac:dyDescent="0.25">
      <c r="C586" s="1"/>
      <c r="D586" s="1"/>
      <c r="E586" s="1"/>
      <c r="F586" s="39"/>
      <c r="G586" s="39"/>
      <c r="H586" s="2"/>
      <c r="I586" s="2"/>
      <c r="J586" s="2"/>
      <c r="K586" s="105" t="str">
        <f t="shared" ca="1" si="9"/>
        <v/>
      </c>
    </row>
    <row r="587" spans="3:11" ht="27.6" customHeight="1" x14ac:dyDescent="0.25">
      <c r="C587" s="1"/>
      <c r="D587" s="1"/>
      <c r="E587" s="1"/>
      <c r="F587" s="39"/>
      <c r="G587" s="39"/>
      <c r="H587" s="2"/>
      <c r="I587" s="2"/>
      <c r="J587" s="2"/>
      <c r="K587" s="105" t="str">
        <f t="shared" ca="1" si="9"/>
        <v/>
      </c>
    </row>
    <row r="588" spans="3:11" ht="27.6" customHeight="1" x14ac:dyDescent="0.25">
      <c r="C588" s="1"/>
      <c r="D588" s="1"/>
      <c r="E588" s="1"/>
      <c r="F588" s="39"/>
      <c r="G588" s="39"/>
      <c r="H588" s="2"/>
      <c r="I588" s="2"/>
      <c r="J588" s="2"/>
      <c r="K588" s="105" t="str">
        <f t="shared" ca="1" si="9"/>
        <v/>
      </c>
    </row>
    <row r="589" spans="3:11" ht="27.6" customHeight="1" x14ac:dyDescent="0.25">
      <c r="C589" s="1"/>
      <c r="D589" s="1"/>
      <c r="E589" s="1"/>
      <c r="F589" s="39"/>
      <c r="G589" s="39"/>
      <c r="H589" s="2"/>
      <c r="I589" s="2"/>
      <c r="J589" s="2"/>
      <c r="K589" s="105" t="str">
        <f t="shared" ca="1" si="9"/>
        <v/>
      </c>
    </row>
    <row r="590" spans="3:11" ht="27.6" customHeight="1" x14ac:dyDescent="0.25">
      <c r="C590" s="1"/>
      <c r="D590" s="1"/>
      <c r="E590" s="1"/>
      <c r="F590" s="39"/>
      <c r="G590" s="39"/>
      <c r="H590" s="2"/>
      <c r="I590" s="2"/>
      <c r="J590" s="2"/>
      <c r="K590" s="105" t="str">
        <f t="shared" ca="1" si="9"/>
        <v/>
      </c>
    </row>
    <row r="591" spans="3:11" ht="27.6" customHeight="1" x14ac:dyDescent="0.25">
      <c r="C591" s="1"/>
      <c r="D591" s="1"/>
      <c r="E591" s="1"/>
      <c r="F591" s="39"/>
      <c r="G591" s="39"/>
      <c r="H591" s="2"/>
      <c r="I591" s="2"/>
      <c r="J591" s="2"/>
      <c r="K591" s="105" t="str">
        <f t="shared" ca="1" si="9"/>
        <v/>
      </c>
    </row>
    <row r="592" spans="3:11" ht="27.6" customHeight="1" x14ac:dyDescent="0.25">
      <c r="C592" s="1"/>
      <c r="D592" s="1"/>
      <c r="E592" s="1"/>
      <c r="F592" s="39"/>
      <c r="G592" s="39"/>
      <c r="H592" s="2"/>
      <c r="I592" s="2"/>
      <c r="J592" s="2"/>
      <c r="K592" s="105" t="str">
        <f t="shared" ca="1" si="9"/>
        <v/>
      </c>
    </row>
    <row r="593" spans="3:11" ht="27.6" customHeight="1" x14ac:dyDescent="0.25">
      <c r="C593" s="1"/>
      <c r="D593" s="1"/>
      <c r="E593" s="1"/>
      <c r="F593" s="39"/>
      <c r="G593" s="39"/>
      <c r="H593" s="2"/>
      <c r="I593" s="2"/>
      <c r="J593" s="2"/>
      <c r="K593" s="105" t="str">
        <f t="shared" ca="1" si="9"/>
        <v/>
      </c>
    </row>
    <row r="594" spans="3:11" ht="27.6" customHeight="1" x14ac:dyDescent="0.25">
      <c r="C594" s="1"/>
      <c r="D594" s="1"/>
      <c r="E594" s="1"/>
      <c r="F594" s="39"/>
      <c r="G594" s="39"/>
      <c r="H594" s="2"/>
      <c r="I594" s="2"/>
      <c r="J594" s="2"/>
      <c r="K594" s="105" t="str">
        <f t="shared" ca="1" si="9"/>
        <v/>
      </c>
    </row>
    <row r="595" spans="3:11" ht="27.6" customHeight="1" x14ac:dyDescent="0.25">
      <c r="C595" s="1"/>
      <c r="D595" s="1"/>
      <c r="E595" s="1"/>
      <c r="F595" s="39"/>
      <c r="G595" s="39"/>
      <c r="H595" s="2"/>
      <c r="I595" s="2"/>
      <c r="J595" s="2"/>
      <c r="K595" s="105" t="str">
        <f t="shared" ca="1" si="9"/>
        <v/>
      </c>
    </row>
    <row r="596" spans="3:11" ht="27.6" customHeight="1" x14ac:dyDescent="0.25">
      <c r="C596" s="1"/>
      <c r="D596" s="1"/>
      <c r="E596" s="1"/>
      <c r="F596" s="39"/>
      <c r="G596" s="39"/>
      <c r="H596" s="2"/>
      <c r="I596" s="2"/>
      <c r="J596" s="2"/>
      <c r="K596" s="105" t="str">
        <f t="shared" ca="1" si="9"/>
        <v/>
      </c>
    </row>
    <row r="597" spans="3:11" ht="27.6" customHeight="1" x14ac:dyDescent="0.25">
      <c r="C597" s="1"/>
      <c r="D597" s="1"/>
      <c r="E597" s="1"/>
      <c r="F597" s="39"/>
      <c r="G597" s="39"/>
      <c r="H597" s="2"/>
      <c r="I597" s="2"/>
      <c r="J597" s="2"/>
      <c r="K597" s="105" t="str">
        <f t="shared" ca="1" si="9"/>
        <v/>
      </c>
    </row>
    <row r="598" spans="3:11" ht="27.6" customHeight="1" x14ac:dyDescent="0.25">
      <c r="C598" s="1"/>
      <c r="D598" s="1"/>
      <c r="E598" s="1"/>
      <c r="F598" s="39"/>
      <c r="G598" s="39"/>
      <c r="H598" s="2"/>
      <c r="I598" s="2"/>
      <c r="J598" s="2"/>
      <c r="K598" s="105" t="str">
        <f t="shared" ca="1" si="9"/>
        <v/>
      </c>
    </row>
    <row r="599" spans="3:11" ht="27.6" customHeight="1" x14ac:dyDescent="0.25">
      <c r="C599" s="1"/>
      <c r="D599" s="1"/>
      <c r="E599" s="1"/>
      <c r="F599" s="39"/>
      <c r="G599" s="39"/>
      <c r="H599" s="2"/>
      <c r="I599" s="2"/>
      <c r="J599" s="2"/>
      <c r="K599" s="105" t="str">
        <f t="shared" ca="1" si="9"/>
        <v/>
      </c>
    </row>
    <row r="600" spans="3:11" ht="27.6" customHeight="1" x14ac:dyDescent="0.25">
      <c r="C600" s="1"/>
      <c r="D600" s="1"/>
      <c r="E600" s="1"/>
      <c r="F600" s="39"/>
      <c r="G600" s="39"/>
      <c r="H600" s="2"/>
      <c r="I600" s="2"/>
      <c r="J600" s="2"/>
      <c r="K600" s="105" t="str">
        <f t="shared" ca="1" si="9"/>
        <v/>
      </c>
    </row>
    <row r="601" spans="3:11" ht="27.6" customHeight="1" x14ac:dyDescent="0.25">
      <c r="C601" s="1"/>
      <c r="D601" s="1"/>
      <c r="E601" s="1"/>
      <c r="F601" s="39"/>
      <c r="G601" s="39"/>
      <c r="H601" s="2"/>
      <c r="I601" s="2"/>
      <c r="J601" s="2"/>
      <c r="K601" s="105" t="str">
        <f t="shared" ca="1" si="9"/>
        <v/>
      </c>
    </row>
    <row r="602" spans="3:11" ht="27.6" customHeight="1" x14ac:dyDescent="0.25">
      <c r="C602" s="1"/>
      <c r="D602" s="1"/>
      <c r="E602" s="1"/>
      <c r="F602" s="39"/>
      <c r="G602" s="39"/>
      <c r="H602" s="2"/>
      <c r="I602" s="2"/>
      <c r="J602" s="2"/>
      <c r="K602" s="105" t="str">
        <f t="shared" ca="1" si="9"/>
        <v/>
      </c>
    </row>
    <row r="603" spans="3:11" ht="27.6" customHeight="1" x14ac:dyDescent="0.25">
      <c r="C603" s="1"/>
      <c r="D603" s="1"/>
      <c r="E603" s="1"/>
      <c r="F603" s="39"/>
      <c r="G603" s="39"/>
      <c r="H603" s="2"/>
      <c r="I603" s="2"/>
      <c r="J603" s="2"/>
      <c r="K603" s="105" t="str">
        <f t="shared" ca="1" si="9"/>
        <v/>
      </c>
    </row>
    <row r="604" spans="3:11" ht="27.6" customHeight="1" x14ac:dyDescent="0.25">
      <c r="C604" s="1"/>
      <c r="D604" s="1"/>
      <c r="E604" s="1"/>
      <c r="F604" s="39"/>
      <c r="G604" s="39"/>
      <c r="H604" s="2"/>
      <c r="I604" s="2"/>
      <c r="J604" s="2"/>
      <c r="K604" s="105" t="str">
        <f t="shared" ca="1" si="9"/>
        <v/>
      </c>
    </row>
    <row r="605" spans="3:11" ht="27.6" customHeight="1" x14ac:dyDescent="0.25">
      <c r="C605" s="1"/>
      <c r="D605" s="1"/>
      <c r="E605" s="1"/>
      <c r="F605" s="39"/>
      <c r="G605" s="39"/>
      <c r="H605" s="2"/>
      <c r="I605" s="2"/>
      <c r="J605" s="2"/>
      <c r="K605" s="105" t="str">
        <f t="shared" ca="1" si="9"/>
        <v/>
      </c>
    </row>
    <row r="606" spans="3:11" ht="27.6" customHeight="1" x14ac:dyDescent="0.25">
      <c r="C606" s="1"/>
      <c r="D606" s="1"/>
      <c r="E606" s="1"/>
      <c r="F606" s="39"/>
      <c r="G606" s="39"/>
      <c r="H606" s="2"/>
      <c r="I606" s="2"/>
      <c r="J606" s="2"/>
      <c r="K606" s="105" t="str">
        <f t="shared" ca="1" si="9"/>
        <v/>
      </c>
    </row>
    <row r="607" spans="3:11" ht="27.6" customHeight="1" x14ac:dyDescent="0.25">
      <c r="C607" s="1"/>
      <c r="D607" s="1"/>
      <c r="E607" s="1"/>
      <c r="F607" s="39"/>
      <c r="G607" s="39"/>
      <c r="H607" s="2"/>
      <c r="I607" s="2"/>
      <c r="J607" s="2"/>
      <c r="K607" s="105" t="str">
        <f t="shared" ca="1" si="9"/>
        <v/>
      </c>
    </row>
    <row r="608" spans="3:11" ht="27.6" customHeight="1" x14ac:dyDescent="0.25">
      <c r="C608" s="1"/>
      <c r="D608" s="1"/>
      <c r="E608" s="1"/>
      <c r="F608" s="39"/>
      <c r="G608" s="39"/>
      <c r="H608" s="2"/>
      <c r="I608" s="2"/>
      <c r="J608" s="2"/>
      <c r="K608" s="105" t="str">
        <f t="shared" ca="1" si="9"/>
        <v/>
      </c>
    </row>
    <row r="609" spans="3:11" ht="27.6" customHeight="1" x14ac:dyDescent="0.25">
      <c r="C609" s="1"/>
      <c r="D609" s="1"/>
      <c r="E609" s="1"/>
      <c r="F609" s="39"/>
      <c r="G609" s="39"/>
      <c r="H609" s="2"/>
      <c r="I609" s="2"/>
      <c r="J609" s="2"/>
      <c r="K609" s="105" t="str">
        <f t="shared" ca="1" si="9"/>
        <v/>
      </c>
    </row>
    <row r="610" spans="3:11" ht="27.6" customHeight="1" x14ac:dyDescent="0.25">
      <c r="C610" s="1"/>
      <c r="D610" s="1"/>
      <c r="E610" s="1"/>
      <c r="F610" s="39"/>
      <c r="G610" s="39"/>
      <c r="H610" s="2"/>
      <c r="I610" s="2"/>
      <c r="J610" s="2"/>
      <c r="K610" s="105" t="str">
        <f t="shared" ca="1" si="9"/>
        <v/>
      </c>
    </row>
    <row r="611" spans="3:11" ht="27.6" customHeight="1" x14ac:dyDescent="0.25">
      <c r="C611" s="1"/>
      <c r="D611" s="1"/>
      <c r="E611" s="1"/>
      <c r="F611" s="39"/>
      <c r="G611" s="39"/>
      <c r="H611" s="2"/>
      <c r="I611" s="2"/>
      <c r="J611" s="2"/>
      <c r="K611" s="105" t="str">
        <f t="shared" ca="1" si="9"/>
        <v/>
      </c>
    </row>
    <row r="612" spans="3:11" ht="27.6" customHeight="1" x14ac:dyDescent="0.25">
      <c r="C612" s="1"/>
      <c r="D612" s="1"/>
      <c r="E612" s="1"/>
      <c r="F612" s="39"/>
      <c r="G612" s="39"/>
      <c r="H612" s="2"/>
      <c r="I612" s="2"/>
      <c r="J612" s="2"/>
      <c r="K612" s="105" t="str">
        <f t="shared" ca="1" si="9"/>
        <v/>
      </c>
    </row>
    <row r="613" spans="3:11" ht="27.6" customHeight="1" x14ac:dyDescent="0.25">
      <c r="C613" s="1"/>
      <c r="D613" s="1"/>
      <c r="E613" s="1"/>
      <c r="F613" s="39"/>
      <c r="G613" s="39"/>
      <c r="H613" s="2"/>
      <c r="I613" s="2"/>
      <c r="J613" s="2"/>
      <c r="K613" s="105" t="str">
        <f t="shared" ca="1" si="9"/>
        <v/>
      </c>
    </row>
    <row r="614" spans="3:11" ht="27.6" customHeight="1" x14ac:dyDescent="0.25">
      <c r="C614" s="1"/>
      <c r="D614" s="1"/>
      <c r="E614" s="1"/>
      <c r="F614" s="39"/>
      <c r="G614" s="39"/>
      <c r="H614" s="2"/>
      <c r="I614" s="2"/>
      <c r="J614" s="2"/>
      <c r="K614" s="105" t="str">
        <f t="shared" ca="1" si="9"/>
        <v/>
      </c>
    </row>
    <row r="615" spans="3:11" ht="27.6" customHeight="1" x14ac:dyDescent="0.25">
      <c r="C615" s="1"/>
      <c r="D615" s="1"/>
      <c r="E615" s="1"/>
      <c r="F615" s="39"/>
      <c r="G615" s="39"/>
      <c r="H615" s="2"/>
      <c r="I615" s="2"/>
      <c r="J615" s="2"/>
      <c r="K615" s="105" t="str">
        <f t="shared" ca="1" si="9"/>
        <v/>
      </c>
    </row>
    <row r="616" spans="3:11" ht="27.6" customHeight="1" x14ac:dyDescent="0.25">
      <c r="C616" s="1"/>
      <c r="D616" s="1"/>
      <c r="E616" s="1"/>
      <c r="F616" s="39"/>
      <c r="G616" s="39"/>
      <c r="H616" s="2"/>
      <c r="I616" s="2"/>
      <c r="J616" s="2"/>
      <c r="K616" s="105" t="str">
        <f t="shared" ca="1" si="9"/>
        <v/>
      </c>
    </row>
    <row r="617" spans="3:11" ht="27.6" customHeight="1" x14ac:dyDescent="0.25">
      <c r="C617" s="1"/>
      <c r="D617" s="1"/>
      <c r="E617" s="1"/>
      <c r="F617" s="39"/>
      <c r="G617" s="39"/>
      <c r="H617" s="2"/>
      <c r="I617" s="2"/>
      <c r="J617" s="2"/>
      <c r="K617" s="105" t="str">
        <f t="shared" ca="1" si="9"/>
        <v/>
      </c>
    </row>
    <row r="618" spans="3:11" ht="27.6" customHeight="1" x14ac:dyDescent="0.25">
      <c r="C618" s="1"/>
      <c r="D618" s="1"/>
      <c r="E618" s="1"/>
      <c r="F618" s="39"/>
      <c r="G618" s="39"/>
      <c r="H618" s="2"/>
      <c r="I618" s="2"/>
      <c r="J618" s="2"/>
      <c r="K618" s="105" t="str">
        <f t="shared" ca="1" si="9"/>
        <v/>
      </c>
    </row>
    <row r="619" spans="3:11" ht="27.6" customHeight="1" x14ac:dyDescent="0.25">
      <c r="C619" s="1"/>
      <c r="D619" s="1"/>
      <c r="E619" s="1"/>
      <c r="F619" s="39"/>
      <c r="G619" s="39"/>
      <c r="H619" s="2"/>
      <c r="I619" s="2"/>
      <c r="J619" s="2"/>
      <c r="K619" s="105" t="str">
        <f t="shared" ca="1" si="9"/>
        <v/>
      </c>
    </row>
    <row r="620" spans="3:11" ht="27.6" customHeight="1" x14ac:dyDescent="0.25">
      <c r="C620" s="1"/>
      <c r="D620" s="1"/>
      <c r="E620" s="1"/>
      <c r="F620" s="39"/>
      <c r="G620" s="39"/>
      <c r="H620" s="2"/>
      <c r="I620" s="2"/>
      <c r="J620" s="2"/>
      <c r="K620" s="105" t="str">
        <f t="shared" ca="1" si="9"/>
        <v/>
      </c>
    </row>
    <row r="621" spans="3:11" ht="27.6" customHeight="1" x14ac:dyDescent="0.25">
      <c r="C621" s="1"/>
      <c r="D621" s="1"/>
      <c r="E621" s="1"/>
      <c r="F621" s="39"/>
      <c r="G621" s="39"/>
      <c r="H621" s="2"/>
      <c r="I621" s="2"/>
      <c r="J621" s="2"/>
      <c r="K621" s="105" t="str">
        <f t="shared" ca="1" si="9"/>
        <v/>
      </c>
    </row>
    <row r="622" spans="3:11" ht="27.6" customHeight="1" x14ac:dyDescent="0.25">
      <c r="C622" s="1"/>
      <c r="D622" s="1"/>
      <c r="E622" s="1"/>
      <c r="F622" s="39"/>
      <c r="G622" s="39"/>
      <c r="H622" s="2"/>
      <c r="I622" s="2"/>
      <c r="J622" s="2"/>
      <c r="K622" s="105" t="str">
        <f t="shared" ca="1" si="9"/>
        <v/>
      </c>
    </row>
    <row r="623" spans="3:11" ht="27.6" customHeight="1" x14ac:dyDescent="0.25">
      <c r="C623" s="1"/>
      <c r="D623" s="1"/>
      <c r="E623" s="1"/>
      <c r="F623" s="39"/>
      <c r="G623" s="39"/>
      <c r="H623" s="2"/>
      <c r="I623" s="2"/>
      <c r="J623" s="2"/>
      <c r="K623" s="105" t="str">
        <f t="shared" ca="1" si="9"/>
        <v/>
      </c>
    </row>
    <row r="624" spans="3:11" ht="27.6" customHeight="1" x14ac:dyDescent="0.25">
      <c r="C624" s="1"/>
      <c r="D624" s="1"/>
      <c r="E624" s="1"/>
      <c r="F624" s="39"/>
      <c r="G624" s="39"/>
      <c r="H624" s="2"/>
      <c r="I624" s="2"/>
      <c r="J624" s="2"/>
      <c r="K624" s="105" t="str">
        <f t="shared" ca="1" si="9"/>
        <v/>
      </c>
    </row>
    <row r="625" spans="3:11" ht="27.6" customHeight="1" x14ac:dyDescent="0.25">
      <c r="C625" s="1"/>
      <c r="D625" s="1"/>
      <c r="E625" s="1"/>
      <c r="F625" s="39"/>
      <c r="G625" s="39"/>
      <c r="H625" s="2"/>
      <c r="I625" s="2"/>
      <c r="J625" s="2"/>
      <c r="K625" s="105" t="str">
        <f t="shared" ca="1" si="9"/>
        <v/>
      </c>
    </row>
    <row r="626" spans="3:11" ht="27.6" customHeight="1" x14ac:dyDescent="0.25">
      <c r="C626" s="1"/>
      <c r="D626" s="1"/>
      <c r="E626" s="1"/>
      <c r="F626" s="39"/>
      <c r="G626" s="39"/>
      <c r="H626" s="2"/>
      <c r="I626" s="2"/>
      <c r="J626" s="2"/>
      <c r="K626" s="105" t="str">
        <f t="shared" ca="1" si="9"/>
        <v/>
      </c>
    </row>
    <row r="627" spans="3:11" ht="27.6" customHeight="1" x14ac:dyDescent="0.25">
      <c r="C627" s="1"/>
      <c r="D627" s="1"/>
      <c r="E627" s="1"/>
      <c r="F627" s="39"/>
      <c r="G627" s="39"/>
      <c r="H627" s="2"/>
      <c r="I627" s="2"/>
      <c r="J627" s="2"/>
      <c r="K627" s="105" t="str">
        <f t="shared" ca="1" si="9"/>
        <v/>
      </c>
    </row>
    <row r="628" spans="3:11" ht="27.6" customHeight="1" x14ac:dyDescent="0.25">
      <c r="C628" s="1"/>
      <c r="D628" s="1"/>
      <c r="E628" s="1"/>
      <c r="F628" s="39"/>
      <c r="G628" s="39"/>
      <c r="H628" s="2"/>
      <c r="I628" s="2"/>
      <c r="J628" s="2"/>
      <c r="K628" s="105" t="str">
        <f t="shared" ca="1" si="9"/>
        <v/>
      </c>
    </row>
    <row r="629" spans="3:11" ht="27.6" customHeight="1" x14ac:dyDescent="0.25">
      <c r="C629" s="1"/>
      <c r="D629" s="1"/>
      <c r="E629" s="1"/>
      <c r="F629" s="39"/>
      <c r="G629" s="39"/>
      <c r="H629" s="2"/>
      <c r="I629" s="2"/>
      <c r="J629" s="2"/>
      <c r="K629" s="105" t="str">
        <f t="shared" ca="1" si="9"/>
        <v/>
      </c>
    </row>
    <row r="630" spans="3:11" ht="27.6" customHeight="1" x14ac:dyDescent="0.25">
      <c r="C630" s="1"/>
      <c r="D630" s="1"/>
      <c r="E630" s="1"/>
      <c r="F630" s="39"/>
      <c r="G630" s="39"/>
      <c r="H630" s="2"/>
      <c r="I630" s="2"/>
      <c r="J630" s="2"/>
      <c r="K630" s="105" t="str">
        <f t="shared" ca="1" si="9"/>
        <v/>
      </c>
    </row>
    <row r="631" spans="3:11" ht="27.6" customHeight="1" x14ac:dyDescent="0.25">
      <c r="C631" s="1"/>
      <c r="D631" s="1"/>
      <c r="E631" s="1"/>
      <c r="F631" s="39"/>
      <c r="G631" s="39"/>
      <c r="H631" s="2"/>
      <c r="I631" s="2"/>
      <c r="J631" s="2"/>
      <c r="K631" s="105" t="str">
        <f t="shared" ca="1" si="9"/>
        <v/>
      </c>
    </row>
    <row r="632" spans="3:11" ht="27.6" customHeight="1" x14ac:dyDescent="0.25">
      <c r="C632" s="1"/>
      <c r="D632" s="1"/>
      <c r="E632" s="1"/>
      <c r="F632" s="39"/>
      <c r="G632" s="39"/>
      <c r="H632" s="2"/>
      <c r="I632" s="2"/>
      <c r="J632" s="2"/>
      <c r="K632" s="105" t="str">
        <f t="shared" ca="1" si="9"/>
        <v/>
      </c>
    </row>
    <row r="633" spans="3:11" ht="27.6" customHeight="1" x14ac:dyDescent="0.25">
      <c r="C633" s="1"/>
      <c r="D633" s="1"/>
      <c r="E633" s="1"/>
      <c r="F633" s="39"/>
      <c r="G633" s="39"/>
      <c r="H633" s="2"/>
      <c r="I633" s="2"/>
      <c r="J633" s="2"/>
      <c r="K633" s="105" t="str">
        <f t="shared" ca="1" si="9"/>
        <v/>
      </c>
    </row>
    <row r="634" spans="3:11" ht="27.6" customHeight="1" x14ac:dyDescent="0.25">
      <c r="C634" s="1"/>
      <c r="D634" s="1"/>
      <c r="E634" s="1"/>
      <c r="F634" s="39"/>
      <c r="G634" s="39"/>
      <c r="H634" s="2"/>
      <c r="I634" s="2"/>
      <c r="J634" s="2"/>
      <c r="K634" s="105" t="str">
        <f t="shared" ca="1" si="9"/>
        <v/>
      </c>
    </row>
    <row r="635" spans="3:11" ht="27.6" customHeight="1" x14ac:dyDescent="0.25">
      <c r="C635" s="1"/>
      <c r="D635" s="1"/>
      <c r="E635" s="1"/>
      <c r="F635" s="39"/>
      <c r="G635" s="39"/>
      <c r="H635" s="2"/>
      <c r="I635" s="2"/>
      <c r="J635" s="2"/>
      <c r="K635" s="105" t="str">
        <f t="shared" ca="1" si="9"/>
        <v/>
      </c>
    </row>
    <row r="636" spans="3:11" ht="27.6" customHeight="1" x14ac:dyDescent="0.25">
      <c r="C636" s="1"/>
      <c r="D636" s="1"/>
      <c r="E636" s="1"/>
      <c r="F636" s="39"/>
      <c r="G636" s="39"/>
      <c r="H636" s="2"/>
      <c r="I636" s="2"/>
      <c r="J636" s="2"/>
      <c r="K636" s="105" t="str">
        <f t="shared" ca="1" si="9"/>
        <v/>
      </c>
    </row>
    <row r="637" spans="3:11" ht="27.6" customHeight="1" x14ac:dyDescent="0.25">
      <c r="C637" s="1"/>
      <c r="D637" s="1"/>
      <c r="E637" s="1"/>
      <c r="F637" s="39"/>
      <c r="G637" s="39"/>
      <c r="H637" s="2"/>
      <c r="I637" s="2"/>
      <c r="J637" s="2"/>
      <c r="K637" s="105" t="str">
        <f t="shared" ca="1" si="9"/>
        <v/>
      </c>
    </row>
    <row r="638" spans="3:11" ht="27.6" customHeight="1" x14ac:dyDescent="0.25">
      <c r="C638" s="1"/>
      <c r="D638" s="1"/>
      <c r="E638" s="1"/>
      <c r="F638" s="39"/>
      <c r="G638" s="39"/>
      <c r="H638" s="2"/>
      <c r="I638" s="2"/>
      <c r="J638" s="2"/>
      <c r="K638" s="105" t="str">
        <f t="shared" ca="1" si="9"/>
        <v/>
      </c>
    </row>
    <row r="639" spans="3:11" ht="27.6" customHeight="1" x14ac:dyDescent="0.25">
      <c r="C639" s="1"/>
      <c r="D639" s="1"/>
      <c r="E639" s="1"/>
      <c r="F639" s="39"/>
      <c r="G639" s="39"/>
      <c r="H639" s="2"/>
      <c r="I639" s="2"/>
      <c r="J639" s="2"/>
      <c r="K639" s="105" t="str">
        <f t="shared" ca="1" si="9"/>
        <v/>
      </c>
    </row>
    <row r="640" spans="3:11" ht="27.6" customHeight="1" x14ac:dyDescent="0.25">
      <c r="C640" s="1"/>
      <c r="D640" s="1"/>
      <c r="E640" s="1"/>
      <c r="F640" s="39"/>
      <c r="G640" s="39"/>
      <c r="H640" s="2"/>
      <c r="I640" s="2"/>
      <c r="J640" s="2"/>
      <c r="K640" s="105" t="str">
        <f t="shared" ca="1" si="9"/>
        <v/>
      </c>
    </row>
    <row r="641" spans="3:11" ht="27.6" customHeight="1" x14ac:dyDescent="0.25">
      <c r="C641" s="1"/>
      <c r="D641" s="1"/>
      <c r="E641" s="1"/>
      <c r="F641" s="39"/>
      <c r="G641" s="39"/>
      <c r="H641" s="2"/>
      <c r="I641" s="2"/>
      <c r="J641" s="2"/>
      <c r="K641" s="105" t="str">
        <f t="shared" ca="1" si="9"/>
        <v/>
      </c>
    </row>
    <row r="642" spans="3:11" ht="27.6" customHeight="1" x14ac:dyDescent="0.25">
      <c r="C642" s="1"/>
      <c r="D642" s="1"/>
      <c r="E642" s="1"/>
      <c r="F642" s="39"/>
      <c r="G642" s="39"/>
      <c r="H642" s="2"/>
      <c r="I642" s="2"/>
      <c r="J642" s="2"/>
      <c r="K642" s="105" t="str">
        <f t="shared" ca="1" si="9"/>
        <v/>
      </c>
    </row>
    <row r="643" spans="3:11" ht="27.6" customHeight="1" x14ac:dyDescent="0.25">
      <c r="C643" s="1"/>
      <c r="D643" s="1"/>
      <c r="E643" s="1"/>
      <c r="F643" s="39"/>
      <c r="G643" s="39"/>
      <c r="H643" s="2"/>
      <c r="I643" s="2"/>
      <c r="J643" s="2"/>
      <c r="K643" s="105" t="str">
        <f t="shared" ca="1" si="9"/>
        <v/>
      </c>
    </row>
    <row r="644" spans="3:11" ht="27.6" customHeight="1" x14ac:dyDescent="0.25">
      <c r="C644" s="1"/>
      <c r="D644" s="1"/>
      <c r="E644" s="1"/>
      <c r="F644" s="39"/>
      <c r="G644" s="39"/>
      <c r="H644" s="2"/>
      <c r="I644" s="2"/>
      <c r="J644" s="2"/>
      <c r="K644" s="105" t="str">
        <f t="shared" ca="1" si="9"/>
        <v/>
      </c>
    </row>
    <row r="645" spans="3:11" ht="27.6" customHeight="1" x14ac:dyDescent="0.25">
      <c r="C645" s="1"/>
      <c r="D645" s="1"/>
      <c r="E645" s="1"/>
      <c r="F645" s="39"/>
      <c r="G645" s="39"/>
      <c r="H645" s="2"/>
      <c r="I645" s="2"/>
      <c r="J645" s="2"/>
      <c r="K645" s="105" t="str">
        <f t="shared" ca="1" si="9"/>
        <v/>
      </c>
    </row>
    <row r="646" spans="3:11" ht="27.6" customHeight="1" x14ac:dyDescent="0.25">
      <c r="C646" s="1"/>
      <c r="D646" s="1"/>
      <c r="E646" s="1"/>
      <c r="F646" s="39"/>
      <c r="G646" s="39"/>
      <c r="H646" s="2"/>
      <c r="I646" s="2"/>
      <c r="J646" s="2"/>
      <c r="K646" s="105" t="str">
        <f t="shared" ref="K646:K709" ca="1" si="10">IFERROR(IF(C646="","",IF(H646="","Insertar la fecha de inicio",IF(I646="","Insertar la fecha de finalización prevista",IF(AND(J646&lt;&gt;"",J646&gt;I646),"Completado con retraso",IF(AND(J646&lt;&gt;"",J646&lt;=I646),"Concluido",IF(AND(I646&lt;TODAY(),J646=""),"Atrasado",IF(AND(J646="",H646&lt;=TODAY(),I646&gt;=TODAY()),"En curso",IF(H646&gt;TODAY(),"No iniciado","")))))))),"")</f>
        <v/>
      </c>
    </row>
    <row r="647" spans="3:11" ht="27.6" customHeight="1" x14ac:dyDescent="0.25">
      <c r="C647" s="1"/>
      <c r="D647" s="1"/>
      <c r="E647" s="1"/>
      <c r="F647" s="39"/>
      <c r="G647" s="39"/>
      <c r="H647" s="2"/>
      <c r="I647" s="2"/>
      <c r="J647" s="2"/>
      <c r="K647" s="105" t="str">
        <f t="shared" ca="1" si="10"/>
        <v/>
      </c>
    </row>
    <row r="648" spans="3:11" ht="27.6" customHeight="1" x14ac:dyDescent="0.25">
      <c r="C648" s="1"/>
      <c r="D648" s="1"/>
      <c r="E648" s="1"/>
      <c r="F648" s="39"/>
      <c r="G648" s="39"/>
      <c r="H648" s="2"/>
      <c r="I648" s="2"/>
      <c r="J648" s="2"/>
      <c r="K648" s="105" t="str">
        <f t="shared" ca="1" si="10"/>
        <v/>
      </c>
    </row>
    <row r="649" spans="3:11" ht="27.6" customHeight="1" x14ac:dyDescent="0.25">
      <c r="C649" s="1"/>
      <c r="D649" s="1"/>
      <c r="E649" s="1"/>
      <c r="F649" s="39"/>
      <c r="G649" s="39"/>
      <c r="H649" s="2"/>
      <c r="I649" s="2"/>
      <c r="J649" s="2"/>
      <c r="K649" s="105" t="str">
        <f t="shared" ca="1" si="10"/>
        <v/>
      </c>
    </row>
    <row r="650" spans="3:11" ht="27.6" customHeight="1" x14ac:dyDescent="0.25">
      <c r="C650" s="1"/>
      <c r="D650" s="1"/>
      <c r="E650" s="1"/>
      <c r="F650" s="39"/>
      <c r="G650" s="39"/>
      <c r="H650" s="2"/>
      <c r="I650" s="2"/>
      <c r="J650" s="2"/>
      <c r="K650" s="105" t="str">
        <f t="shared" ca="1" si="10"/>
        <v/>
      </c>
    </row>
    <row r="651" spans="3:11" ht="27.6" customHeight="1" x14ac:dyDescent="0.25">
      <c r="C651" s="1"/>
      <c r="D651" s="1"/>
      <c r="E651" s="1"/>
      <c r="F651" s="39"/>
      <c r="G651" s="39"/>
      <c r="H651" s="2"/>
      <c r="I651" s="2"/>
      <c r="J651" s="2"/>
      <c r="K651" s="105" t="str">
        <f t="shared" ca="1" si="10"/>
        <v/>
      </c>
    </row>
    <row r="652" spans="3:11" ht="27.6" customHeight="1" x14ac:dyDescent="0.25">
      <c r="C652" s="1"/>
      <c r="D652" s="1"/>
      <c r="E652" s="1"/>
      <c r="F652" s="39"/>
      <c r="G652" s="39"/>
      <c r="H652" s="2"/>
      <c r="I652" s="2"/>
      <c r="J652" s="2"/>
      <c r="K652" s="105" t="str">
        <f t="shared" ca="1" si="10"/>
        <v/>
      </c>
    </row>
    <row r="653" spans="3:11" ht="27.6" customHeight="1" x14ac:dyDescent="0.25">
      <c r="C653" s="1"/>
      <c r="D653" s="1"/>
      <c r="E653" s="1"/>
      <c r="F653" s="39"/>
      <c r="G653" s="39"/>
      <c r="H653" s="2"/>
      <c r="I653" s="2"/>
      <c r="J653" s="2"/>
      <c r="K653" s="105" t="str">
        <f t="shared" ca="1" si="10"/>
        <v/>
      </c>
    </row>
    <row r="654" spans="3:11" ht="27.6" customHeight="1" x14ac:dyDescent="0.25">
      <c r="C654" s="1"/>
      <c r="D654" s="1"/>
      <c r="E654" s="1"/>
      <c r="F654" s="39"/>
      <c r="G654" s="39"/>
      <c r="H654" s="2"/>
      <c r="I654" s="2"/>
      <c r="J654" s="2"/>
      <c r="K654" s="105" t="str">
        <f t="shared" ca="1" si="10"/>
        <v/>
      </c>
    </row>
    <row r="655" spans="3:11" ht="27.6" customHeight="1" x14ac:dyDescent="0.25">
      <c r="C655" s="1"/>
      <c r="D655" s="1"/>
      <c r="E655" s="1"/>
      <c r="F655" s="39"/>
      <c r="G655" s="39"/>
      <c r="H655" s="2"/>
      <c r="I655" s="2"/>
      <c r="J655" s="2"/>
      <c r="K655" s="105" t="str">
        <f t="shared" ca="1" si="10"/>
        <v/>
      </c>
    </row>
    <row r="656" spans="3:11" ht="27.6" customHeight="1" x14ac:dyDescent="0.25">
      <c r="C656" s="1"/>
      <c r="D656" s="1"/>
      <c r="E656" s="1"/>
      <c r="F656" s="39"/>
      <c r="G656" s="39"/>
      <c r="H656" s="2"/>
      <c r="I656" s="2"/>
      <c r="J656" s="2"/>
      <c r="K656" s="105" t="str">
        <f t="shared" ca="1" si="10"/>
        <v/>
      </c>
    </row>
    <row r="657" spans="3:11" ht="27.6" customHeight="1" x14ac:dyDescent="0.25">
      <c r="C657" s="1"/>
      <c r="D657" s="1"/>
      <c r="E657" s="1"/>
      <c r="F657" s="39"/>
      <c r="G657" s="39"/>
      <c r="H657" s="2"/>
      <c r="I657" s="2"/>
      <c r="J657" s="2"/>
      <c r="K657" s="105" t="str">
        <f t="shared" ca="1" si="10"/>
        <v/>
      </c>
    </row>
    <row r="658" spans="3:11" ht="27.6" customHeight="1" x14ac:dyDescent="0.25">
      <c r="C658" s="1"/>
      <c r="D658" s="1"/>
      <c r="E658" s="1"/>
      <c r="F658" s="39"/>
      <c r="G658" s="39"/>
      <c r="H658" s="2"/>
      <c r="I658" s="2"/>
      <c r="J658" s="2"/>
      <c r="K658" s="105" t="str">
        <f t="shared" ca="1" si="10"/>
        <v/>
      </c>
    </row>
    <row r="659" spans="3:11" ht="27.6" customHeight="1" x14ac:dyDescent="0.25">
      <c r="C659" s="1"/>
      <c r="D659" s="1"/>
      <c r="E659" s="1"/>
      <c r="F659" s="39"/>
      <c r="G659" s="39"/>
      <c r="H659" s="2"/>
      <c r="I659" s="2"/>
      <c r="J659" s="2"/>
      <c r="K659" s="105" t="str">
        <f t="shared" ca="1" si="10"/>
        <v/>
      </c>
    </row>
    <row r="660" spans="3:11" ht="27.6" customHeight="1" x14ac:dyDescent="0.25">
      <c r="C660" s="1"/>
      <c r="D660" s="1"/>
      <c r="E660" s="1"/>
      <c r="F660" s="39"/>
      <c r="G660" s="39"/>
      <c r="H660" s="2"/>
      <c r="I660" s="2"/>
      <c r="J660" s="2"/>
      <c r="K660" s="105" t="str">
        <f t="shared" ca="1" si="10"/>
        <v/>
      </c>
    </row>
    <row r="661" spans="3:11" ht="27.6" customHeight="1" x14ac:dyDescent="0.25">
      <c r="C661" s="1"/>
      <c r="D661" s="1"/>
      <c r="E661" s="1"/>
      <c r="F661" s="39"/>
      <c r="G661" s="39"/>
      <c r="H661" s="2"/>
      <c r="I661" s="2"/>
      <c r="J661" s="2"/>
      <c r="K661" s="105" t="str">
        <f t="shared" ca="1" si="10"/>
        <v/>
      </c>
    </row>
    <row r="662" spans="3:11" ht="27.6" customHeight="1" x14ac:dyDescent="0.25">
      <c r="C662" s="1"/>
      <c r="D662" s="1"/>
      <c r="E662" s="1"/>
      <c r="F662" s="39"/>
      <c r="G662" s="39"/>
      <c r="H662" s="2"/>
      <c r="I662" s="2"/>
      <c r="J662" s="2"/>
      <c r="K662" s="105" t="str">
        <f t="shared" ca="1" si="10"/>
        <v/>
      </c>
    </row>
    <row r="663" spans="3:11" ht="27.6" customHeight="1" x14ac:dyDescent="0.25">
      <c r="C663" s="1"/>
      <c r="D663" s="1"/>
      <c r="E663" s="1"/>
      <c r="F663" s="39"/>
      <c r="G663" s="39"/>
      <c r="H663" s="2"/>
      <c r="I663" s="2"/>
      <c r="J663" s="2"/>
      <c r="K663" s="105" t="str">
        <f t="shared" ca="1" si="10"/>
        <v/>
      </c>
    </row>
    <row r="664" spans="3:11" ht="27.6" customHeight="1" x14ac:dyDescent="0.25">
      <c r="C664" s="1"/>
      <c r="D664" s="1"/>
      <c r="E664" s="1"/>
      <c r="F664" s="39"/>
      <c r="G664" s="39"/>
      <c r="H664" s="2"/>
      <c r="I664" s="2"/>
      <c r="J664" s="2"/>
      <c r="K664" s="105" t="str">
        <f t="shared" ca="1" si="10"/>
        <v/>
      </c>
    </row>
    <row r="665" spans="3:11" ht="27.6" customHeight="1" x14ac:dyDescent="0.25">
      <c r="C665" s="1"/>
      <c r="D665" s="1"/>
      <c r="E665" s="1"/>
      <c r="F665" s="39"/>
      <c r="G665" s="39"/>
      <c r="H665" s="2"/>
      <c r="I665" s="2"/>
      <c r="J665" s="2"/>
      <c r="K665" s="105" t="str">
        <f t="shared" ca="1" si="10"/>
        <v/>
      </c>
    </row>
    <row r="666" spans="3:11" ht="27.6" customHeight="1" x14ac:dyDescent="0.25">
      <c r="C666" s="1"/>
      <c r="D666" s="1"/>
      <c r="E666" s="1"/>
      <c r="F666" s="39"/>
      <c r="G666" s="39"/>
      <c r="H666" s="2"/>
      <c r="I666" s="2"/>
      <c r="J666" s="2"/>
      <c r="K666" s="105" t="str">
        <f t="shared" ca="1" si="10"/>
        <v/>
      </c>
    </row>
    <row r="667" spans="3:11" ht="27.6" customHeight="1" x14ac:dyDescent="0.25">
      <c r="C667" s="1"/>
      <c r="D667" s="1"/>
      <c r="E667" s="1"/>
      <c r="F667" s="39"/>
      <c r="G667" s="39"/>
      <c r="H667" s="2"/>
      <c r="I667" s="2"/>
      <c r="J667" s="2"/>
      <c r="K667" s="105" t="str">
        <f t="shared" ca="1" si="10"/>
        <v/>
      </c>
    </row>
    <row r="668" spans="3:11" ht="27.6" customHeight="1" x14ac:dyDescent="0.25">
      <c r="C668" s="1"/>
      <c r="D668" s="1"/>
      <c r="E668" s="1"/>
      <c r="F668" s="39"/>
      <c r="G668" s="39"/>
      <c r="H668" s="2"/>
      <c r="I668" s="2"/>
      <c r="J668" s="2"/>
      <c r="K668" s="105" t="str">
        <f t="shared" ca="1" si="10"/>
        <v/>
      </c>
    </row>
    <row r="669" spans="3:11" ht="27.6" customHeight="1" x14ac:dyDescent="0.25">
      <c r="C669" s="1"/>
      <c r="D669" s="1"/>
      <c r="E669" s="1"/>
      <c r="F669" s="39"/>
      <c r="G669" s="39"/>
      <c r="H669" s="2"/>
      <c r="I669" s="2"/>
      <c r="J669" s="2"/>
      <c r="K669" s="105" t="str">
        <f t="shared" ca="1" si="10"/>
        <v/>
      </c>
    </row>
    <row r="670" spans="3:11" ht="27.6" customHeight="1" x14ac:dyDescent="0.25">
      <c r="C670" s="1"/>
      <c r="D670" s="1"/>
      <c r="E670" s="1"/>
      <c r="F670" s="39"/>
      <c r="G670" s="39"/>
      <c r="H670" s="2"/>
      <c r="I670" s="2"/>
      <c r="J670" s="2"/>
      <c r="K670" s="105" t="str">
        <f t="shared" ca="1" si="10"/>
        <v/>
      </c>
    </row>
    <row r="671" spans="3:11" ht="27.6" customHeight="1" x14ac:dyDescent="0.25">
      <c r="C671" s="1"/>
      <c r="D671" s="1"/>
      <c r="E671" s="1"/>
      <c r="F671" s="39"/>
      <c r="G671" s="39"/>
      <c r="H671" s="2"/>
      <c r="I671" s="2"/>
      <c r="J671" s="2"/>
      <c r="K671" s="105" t="str">
        <f t="shared" ca="1" si="10"/>
        <v/>
      </c>
    </row>
    <row r="672" spans="3:11" ht="27.6" customHeight="1" x14ac:dyDescent="0.25">
      <c r="C672" s="1"/>
      <c r="D672" s="1"/>
      <c r="E672" s="1"/>
      <c r="F672" s="39"/>
      <c r="G672" s="39"/>
      <c r="H672" s="2"/>
      <c r="I672" s="2"/>
      <c r="J672" s="2"/>
      <c r="K672" s="105" t="str">
        <f t="shared" ca="1" si="10"/>
        <v/>
      </c>
    </row>
    <row r="673" spans="3:11" ht="27.6" customHeight="1" x14ac:dyDescent="0.25">
      <c r="C673" s="1"/>
      <c r="D673" s="1"/>
      <c r="E673" s="1"/>
      <c r="F673" s="39"/>
      <c r="G673" s="39"/>
      <c r="H673" s="2"/>
      <c r="I673" s="2"/>
      <c r="J673" s="2"/>
      <c r="K673" s="105" t="str">
        <f t="shared" ca="1" si="10"/>
        <v/>
      </c>
    </row>
    <row r="674" spans="3:11" ht="27.6" customHeight="1" x14ac:dyDescent="0.25">
      <c r="C674" s="1"/>
      <c r="D674" s="1"/>
      <c r="E674" s="1"/>
      <c r="F674" s="39"/>
      <c r="G674" s="39"/>
      <c r="H674" s="2"/>
      <c r="I674" s="2"/>
      <c r="J674" s="2"/>
      <c r="K674" s="105" t="str">
        <f t="shared" ca="1" si="10"/>
        <v/>
      </c>
    </row>
    <row r="675" spans="3:11" ht="27.6" customHeight="1" x14ac:dyDescent="0.25">
      <c r="C675" s="1"/>
      <c r="D675" s="1"/>
      <c r="E675" s="1"/>
      <c r="F675" s="39"/>
      <c r="G675" s="39"/>
      <c r="H675" s="2"/>
      <c r="I675" s="2"/>
      <c r="J675" s="2"/>
      <c r="K675" s="105" t="str">
        <f t="shared" ca="1" si="10"/>
        <v/>
      </c>
    </row>
    <row r="676" spans="3:11" ht="27.6" customHeight="1" x14ac:dyDescent="0.25">
      <c r="C676" s="1"/>
      <c r="D676" s="1"/>
      <c r="E676" s="1"/>
      <c r="F676" s="39"/>
      <c r="G676" s="39"/>
      <c r="H676" s="2"/>
      <c r="I676" s="2"/>
      <c r="J676" s="2"/>
      <c r="K676" s="105" t="str">
        <f t="shared" ca="1" si="10"/>
        <v/>
      </c>
    </row>
    <row r="677" spans="3:11" ht="27.6" customHeight="1" x14ac:dyDescent="0.25">
      <c r="C677" s="1"/>
      <c r="D677" s="1"/>
      <c r="E677" s="1"/>
      <c r="F677" s="39"/>
      <c r="G677" s="39"/>
      <c r="H677" s="2"/>
      <c r="I677" s="2"/>
      <c r="J677" s="2"/>
      <c r="K677" s="105" t="str">
        <f t="shared" ca="1" si="10"/>
        <v/>
      </c>
    </row>
    <row r="678" spans="3:11" ht="27.6" customHeight="1" x14ac:dyDescent="0.25">
      <c r="C678" s="1"/>
      <c r="D678" s="1"/>
      <c r="E678" s="1"/>
      <c r="F678" s="39"/>
      <c r="G678" s="39"/>
      <c r="H678" s="2"/>
      <c r="I678" s="2"/>
      <c r="J678" s="2"/>
      <c r="K678" s="105" t="str">
        <f t="shared" ca="1" si="10"/>
        <v/>
      </c>
    </row>
    <row r="679" spans="3:11" ht="27.6" customHeight="1" x14ac:dyDescent="0.25">
      <c r="C679" s="1"/>
      <c r="D679" s="1"/>
      <c r="E679" s="1"/>
      <c r="F679" s="39"/>
      <c r="G679" s="39"/>
      <c r="H679" s="2"/>
      <c r="I679" s="2"/>
      <c r="J679" s="2"/>
      <c r="K679" s="105" t="str">
        <f t="shared" ca="1" si="10"/>
        <v/>
      </c>
    </row>
    <row r="680" spans="3:11" ht="27.6" customHeight="1" x14ac:dyDescent="0.25">
      <c r="C680" s="1"/>
      <c r="D680" s="1"/>
      <c r="E680" s="1"/>
      <c r="F680" s="39"/>
      <c r="G680" s="39"/>
      <c r="H680" s="2"/>
      <c r="I680" s="2"/>
      <c r="J680" s="2"/>
      <c r="K680" s="105" t="str">
        <f t="shared" ca="1" si="10"/>
        <v/>
      </c>
    </row>
    <row r="681" spans="3:11" ht="27.6" customHeight="1" x14ac:dyDescent="0.25">
      <c r="C681" s="1"/>
      <c r="D681" s="1"/>
      <c r="E681" s="1"/>
      <c r="F681" s="39"/>
      <c r="G681" s="39"/>
      <c r="H681" s="2"/>
      <c r="I681" s="2"/>
      <c r="J681" s="2"/>
      <c r="K681" s="105" t="str">
        <f t="shared" ca="1" si="10"/>
        <v/>
      </c>
    </row>
    <row r="682" spans="3:11" ht="27.6" customHeight="1" x14ac:dyDescent="0.25">
      <c r="C682" s="1"/>
      <c r="D682" s="1"/>
      <c r="E682" s="1"/>
      <c r="F682" s="39"/>
      <c r="G682" s="39"/>
      <c r="H682" s="2"/>
      <c r="I682" s="2"/>
      <c r="J682" s="2"/>
      <c r="K682" s="105" t="str">
        <f t="shared" ca="1" si="10"/>
        <v/>
      </c>
    </row>
    <row r="683" spans="3:11" ht="27.6" customHeight="1" x14ac:dyDescent="0.25">
      <c r="C683" s="1"/>
      <c r="D683" s="1"/>
      <c r="E683" s="1"/>
      <c r="F683" s="39"/>
      <c r="G683" s="39"/>
      <c r="H683" s="2"/>
      <c r="I683" s="2"/>
      <c r="J683" s="2"/>
      <c r="K683" s="105" t="str">
        <f t="shared" ca="1" si="10"/>
        <v/>
      </c>
    </row>
    <row r="684" spans="3:11" ht="27.6" customHeight="1" x14ac:dyDescent="0.25">
      <c r="C684" s="1"/>
      <c r="D684" s="1"/>
      <c r="E684" s="1"/>
      <c r="F684" s="39"/>
      <c r="G684" s="39"/>
      <c r="H684" s="2"/>
      <c r="I684" s="2"/>
      <c r="J684" s="2"/>
      <c r="K684" s="105" t="str">
        <f t="shared" ca="1" si="10"/>
        <v/>
      </c>
    </row>
    <row r="685" spans="3:11" ht="27.6" customHeight="1" x14ac:dyDescent="0.25">
      <c r="C685" s="1"/>
      <c r="D685" s="1"/>
      <c r="E685" s="1"/>
      <c r="F685" s="39"/>
      <c r="G685" s="39"/>
      <c r="H685" s="2"/>
      <c r="I685" s="2"/>
      <c r="J685" s="2"/>
      <c r="K685" s="105" t="str">
        <f t="shared" ca="1" si="10"/>
        <v/>
      </c>
    </row>
    <row r="686" spans="3:11" ht="27.6" customHeight="1" x14ac:dyDescent="0.25">
      <c r="C686" s="1"/>
      <c r="D686" s="1"/>
      <c r="E686" s="1"/>
      <c r="F686" s="39"/>
      <c r="G686" s="39"/>
      <c r="H686" s="2"/>
      <c r="I686" s="2"/>
      <c r="J686" s="2"/>
      <c r="K686" s="105" t="str">
        <f t="shared" ca="1" si="10"/>
        <v/>
      </c>
    </row>
    <row r="687" spans="3:11" ht="27.6" customHeight="1" x14ac:dyDescent="0.25">
      <c r="C687" s="1"/>
      <c r="D687" s="1"/>
      <c r="E687" s="1"/>
      <c r="F687" s="39"/>
      <c r="G687" s="39"/>
      <c r="H687" s="2"/>
      <c r="I687" s="2"/>
      <c r="J687" s="2"/>
      <c r="K687" s="105" t="str">
        <f t="shared" ca="1" si="10"/>
        <v/>
      </c>
    </row>
    <row r="688" spans="3:11" ht="27.6" customHeight="1" x14ac:dyDescent="0.25">
      <c r="C688" s="1"/>
      <c r="D688" s="1"/>
      <c r="E688" s="1"/>
      <c r="F688" s="39"/>
      <c r="G688" s="39"/>
      <c r="H688" s="2"/>
      <c r="I688" s="2"/>
      <c r="J688" s="2"/>
      <c r="K688" s="105" t="str">
        <f t="shared" ca="1" si="10"/>
        <v/>
      </c>
    </row>
    <row r="689" spans="3:11" ht="27.6" customHeight="1" x14ac:dyDescent="0.25">
      <c r="C689" s="1"/>
      <c r="D689" s="1"/>
      <c r="E689" s="1"/>
      <c r="F689" s="39"/>
      <c r="G689" s="39"/>
      <c r="H689" s="2"/>
      <c r="I689" s="2"/>
      <c r="J689" s="2"/>
      <c r="K689" s="105" t="str">
        <f t="shared" ca="1" si="10"/>
        <v/>
      </c>
    </row>
    <row r="690" spans="3:11" ht="27.6" customHeight="1" x14ac:dyDescent="0.25">
      <c r="C690" s="1"/>
      <c r="D690" s="1"/>
      <c r="E690" s="1"/>
      <c r="F690" s="39"/>
      <c r="G690" s="39"/>
      <c r="H690" s="2"/>
      <c r="I690" s="2"/>
      <c r="J690" s="2"/>
      <c r="K690" s="105" t="str">
        <f t="shared" ca="1" si="10"/>
        <v/>
      </c>
    </row>
    <row r="691" spans="3:11" ht="27.6" customHeight="1" x14ac:dyDescent="0.25">
      <c r="C691" s="1"/>
      <c r="D691" s="1"/>
      <c r="E691" s="1"/>
      <c r="F691" s="39"/>
      <c r="G691" s="39"/>
      <c r="H691" s="2"/>
      <c r="I691" s="2"/>
      <c r="J691" s="2"/>
      <c r="K691" s="105" t="str">
        <f t="shared" ca="1" si="10"/>
        <v/>
      </c>
    </row>
    <row r="692" spans="3:11" ht="27.6" customHeight="1" x14ac:dyDescent="0.25">
      <c r="C692" s="1"/>
      <c r="D692" s="1"/>
      <c r="E692" s="1"/>
      <c r="F692" s="39"/>
      <c r="G692" s="39"/>
      <c r="H692" s="2"/>
      <c r="I692" s="2"/>
      <c r="J692" s="2"/>
      <c r="K692" s="105" t="str">
        <f t="shared" ca="1" si="10"/>
        <v/>
      </c>
    </row>
    <row r="693" spans="3:11" ht="27.6" customHeight="1" x14ac:dyDescent="0.25">
      <c r="C693" s="1"/>
      <c r="D693" s="1"/>
      <c r="E693" s="1"/>
      <c r="F693" s="39"/>
      <c r="G693" s="39"/>
      <c r="H693" s="2"/>
      <c r="I693" s="2"/>
      <c r="J693" s="2"/>
      <c r="K693" s="105" t="str">
        <f t="shared" ca="1" si="10"/>
        <v/>
      </c>
    </row>
    <row r="694" spans="3:11" ht="27.6" customHeight="1" x14ac:dyDescent="0.25">
      <c r="C694" s="1"/>
      <c r="D694" s="1"/>
      <c r="E694" s="1"/>
      <c r="F694" s="39"/>
      <c r="G694" s="39"/>
      <c r="H694" s="2"/>
      <c r="I694" s="2"/>
      <c r="J694" s="2"/>
      <c r="K694" s="105" t="str">
        <f t="shared" ca="1" si="10"/>
        <v/>
      </c>
    </row>
    <row r="695" spans="3:11" ht="27.6" customHeight="1" x14ac:dyDescent="0.25">
      <c r="C695" s="1"/>
      <c r="D695" s="1"/>
      <c r="E695" s="1"/>
      <c r="F695" s="39"/>
      <c r="G695" s="39"/>
      <c r="H695" s="2"/>
      <c r="I695" s="2"/>
      <c r="J695" s="2"/>
      <c r="K695" s="105" t="str">
        <f t="shared" ca="1" si="10"/>
        <v/>
      </c>
    </row>
    <row r="696" spans="3:11" ht="27.6" customHeight="1" x14ac:dyDescent="0.25">
      <c r="C696" s="1"/>
      <c r="D696" s="1"/>
      <c r="E696" s="1"/>
      <c r="F696" s="39"/>
      <c r="G696" s="39"/>
      <c r="H696" s="2"/>
      <c r="I696" s="2"/>
      <c r="J696" s="2"/>
      <c r="K696" s="105" t="str">
        <f t="shared" ca="1" si="10"/>
        <v/>
      </c>
    </row>
    <row r="697" spans="3:11" ht="27.6" customHeight="1" x14ac:dyDescent="0.25">
      <c r="C697" s="1"/>
      <c r="D697" s="1"/>
      <c r="E697" s="1"/>
      <c r="F697" s="39"/>
      <c r="G697" s="39"/>
      <c r="H697" s="2"/>
      <c r="I697" s="2"/>
      <c r="J697" s="2"/>
      <c r="K697" s="105" t="str">
        <f t="shared" ca="1" si="10"/>
        <v/>
      </c>
    </row>
    <row r="698" spans="3:11" ht="27.6" customHeight="1" x14ac:dyDescent="0.25">
      <c r="C698" s="1"/>
      <c r="D698" s="1"/>
      <c r="E698" s="1"/>
      <c r="F698" s="39"/>
      <c r="G698" s="39"/>
      <c r="H698" s="2"/>
      <c r="I698" s="2"/>
      <c r="J698" s="2"/>
      <c r="K698" s="105" t="str">
        <f t="shared" ca="1" si="10"/>
        <v/>
      </c>
    </row>
    <row r="699" spans="3:11" ht="27.6" customHeight="1" x14ac:dyDescent="0.25">
      <c r="C699" s="1"/>
      <c r="D699" s="1"/>
      <c r="E699" s="1"/>
      <c r="F699" s="39"/>
      <c r="G699" s="39"/>
      <c r="H699" s="2"/>
      <c r="I699" s="2"/>
      <c r="J699" s="2"/>
      <c r="K699" s="105" t="str">
        <f t="shared" ca="1" si="10"/>
        <v/>
      </c>
    </row>
    <row r="700" spans="3:11" ht="27.6" customHeight="1" x14ac:dyDescent="0.25">
      <c r="C700" s="1"/>
      <c r="D700" s="1"/>
      <c r="E700" s="1"/>
      <c r="F700" s="39"/>
      <c r="G700" s="39"/>
      <c r="H700" s="2"/>
      <c r="I700" s="2"/>
      <c r="J700" s="2"/>
      <c r="K700" s="105" t="str">
        <f t="shared" ca="1" si="10"/>
        <v/>
      </c>
    </row>
    <row r="701" spans="3:11" ht="27.6" customHeight="1" x14ac:dyDescent="0.25">
      <c r="C701" s="1"/>
      <c r="D701" s="1"/>
      <c r="E701" s="1"/>
      <c r="F701" s="39"/>
      <c r="G701" s="39"/>
      <c r="H701" s="2"/>
      <c r="I701" s="2"/>
      <c r="J701" s="2"/>
      <c r="K701" s="105" t="str">
        <f t="shared" ca="1" si="10"/>
        <v/>
      </c>
    </row>
    <row r="702" spans="3:11" ht="27.6" customHeight="1" x14ac:dyDescent="0.25">
      <c r="C702" s="1"/>
      <c r="D702" s="1"/>
      <c r="E702" s="1"/>
      <c r="F702" s="39"/>
      <c r="G702" s="39"/>
      <c r="H702" s="2"/>
      <c r="I702" s="2"/>
      <c r="J702" s="2"/>
      <c r="K702" s="105" t="str">
        <f t="shared" ca="1" si="10"/>
        <v/>
      </c>
    </row>
    <row r="703" spans="3:11" ht="27.6" customHeight="1" x14ac:dyDescent="0.25">
      <c r="C703" s="1"/>
      <c r="D703" s="1"/>
      <c r="E703" s="1"/>
      <c r="F703" s="39"/>
      <c r="G703" s="39"/>
      <c r="H703" s="2"/>
      <c r="I703" s="2"/>
      <c r="J703" s="2"/>
      <c r="K703" s="105" t="str">
        <f t="shared" ca="1" si="10"/>
        <v/>
      </c>
    </row>
    <row r="704" spans="3:11" ht="27.6" customHeight="1" x14ac:dyDescent="0.25">
      <c r="C704" s="1"/>
      <c r="D704" s="1"/>
      <c r="E704" s="1"/>
      <c r="F704" s="39"/>
      <c r="G704" s="39"/>
      <c r="H704" s="2"/>
      <c r="I704" s="2"/>
      <c r="J704" s="2"/>
      <c r="K704" s="105" t="str">
        <f t="shared" ca="1" si="10"/>
        <v/>
      </c>
    </row>
    <row r="705" spans="3:11" ht="27.6" customHeight="1" x14ac:dyDescent="0.25">
      <c r="C705" s="1"/>
      <c r="D705" s="1"/>
      <c r="E705" s="1"/>
      <c r="F705" s="39"/>
      <c r="G705" s="39"/>
      <c r="H705" s="2"/>
      <c r="I705" s="2"/>
      <c r="J705" s="2"/>
      <c r="K705" s="105" t="str">
        <f t="shared" ca="1" si="10"/>
        <v/>
      </c>
    </row>
    <row r="706" spans="3:11" ht="27.6" customHeight="1" x14ac:dyDescent="0.25">
      <c r="C706" s="1"/>
      <c r="D706" s="1"/>
      <c r="E706" s="1"/>
      <c r="F706" s="39"/>
      <c r="G706" s="39"/>
      <c r="H706" s="2"/>
      <c r="I706" s="2"/>
      <c r="J706" s="2"/>
      <c r="K706" s="105" t="str">
        <f t="shared" ca="1" si="10"/>
        <v/>
      </c>
    </row>
    <row r="707" spans="3:11" ht="27.6" customHeight="1" x14ac:dyDescent="0.25">
      <c r="C707" s="1"/>
      <c r="D707" s="1"/>
      <c r="E707" s="1"/>
      <c r="F707" s="39"/>
      <c r="G707" s="39"/>
      <c r="H707" s="2"/>
      <c r="I707" s="2"/>
      <c r="J707" s="2"/>
      <c r="K707" s="105" t="str">
        <f t="shared" ca="1" si="10"/>
        <v/>
      </c>
    </row>
    <row r="708" spans="3:11" ht="27.6" customHeight="1" x14ac:dyDescent="0.25">
      <c r="C708" s="1"/>
      <c r="D708" s="1"/>
      <c r="E708" s="1"/>
      <c r="F708" s="39"/>
      <c r="G708" s="39"/>
      <c r="H708" s="2"/>
      <c r="I708" s="2"/>
      <c r="J708" s="2"/>
      <c r="K708" s="105" t="str">
        <f t="shared" ca="1" si="10"/>
        <v/>
      </c>
    </row>
    <row r="709" spans="3:11" ht="27.6" customHeight="1" x14ac:dyDescent="0.25">
      <c r="C709" s="1"/>
      <c r="D709" s="1"/>
      <c r="E709" s="1"/>
      <c r="F709" s="39"/>
      <c r="G709" s="39"/>
      <c r="H709" s="2"/>
      <c r="I709" s="2"/>
      <c r="J709" s="2"/>
      <c r="K709" s="105" t="str">
        <f t="shared" ca="1" si="10"/>
        <v/>
      </c>
    </row>
    <row r="710" spans="3:11" ht="27.6" customHeight="1" x14ac:dyDescent="0.25">
      <c r="C710" s="1"/>
      <c r="D710" s="1"/>
      <c r="E710" s="1"/>
      <c r="F710" s="39"/>
      <c r="G710" s="39"/>
      <c r="H710" s="2"/>
      <c r="I710" s="2"/>
      <c r="J710" s="2"/>
      <c r="K710" s="105" t="str">
        <f t="shared" ref="K710:K773" ca="1" si="11">IFERROR(IF(C710="","",IF(H710="","Insertar la fecha de inicio",IF(I710="","Insertar la fecha de finalización prevista",IF(AND(J710&lt;&gt;"",J710&gt;I710),"Completado con retraso",IF(AND(J710&lt;&gt;"",J710&lt;=I710),"Concluido",IF(AND(I710&lt;TODAY(),J710=""),"Atrasado",IF(AND(J710="",H710&lt;=TODAY(),I710&gt;=TODAY()),"En curso",IF(H710&gt;TODAY(),"No iniciado","")))))))),"")</f>
        <v/>
      </c>
    </row>
    <row r="711" spans="3:11" ht="27.6" customHeight="1" x14ac:dyDescent="0.25">
      <c r="C711" s="1"/>
      <c r="D711" s="1"/>
      <c r="E711" s="1"/>
      <c r="F711" s="39"/>
      <c r="G711" s="39"/>
      <c r="H711" s="2"/>
      <c r="I711" s="2"/>
      <c r="J711" s="2"/>
      <c r="K711" s="105" t="str">
        <f t="shared" ca="1" si="11"/>
        <v/>
      </c>
    </row>
    <row r="712" spans="3:11" ht="27.6" customHeight="1" x14ac:dyDescent="0.25">
      <c r="C712" s="1"/>
      <c r="D712" s="1"/>
      <c r="E712" s="1"/>
      <c r="F712" s="39"/>
      <c r="G712" s="39"/>
      <c r="H712" s="2"/>
      <c r="I712" s="2"/>
      <c r="J712" s="2"/>
      <c r="K712" s="105" t="str">
        <f t="shared" ca="1" si="11"/>
        <v/>
      </c>
    </row>
    <row r="713" spans="3:11" ht="27.6" customHeight="1" x14ac:dyDescent="0.25">
      <c r="C713" s="1"/>
      <c r="D713" s="1"/>
      <c r="E713" s="1"/>
      <c r="F713" s="39"/>
      <c r="G713" s="39"/>
      <c r="H713" s="2"/>
      <c r="I713" s="2"/>
      <c r="J713" s="2"/>
      <c r="K713" s="105" t="str">
        <f t="shared" ca="1" si="11"/>
        <v/>
      </c>
    </row>
    <row r="714" spans="3:11" ht="27.6" customHeight="1" x14ac:dyDescent="0.25">
      <c r="C714" s="1"/>
      <c r="D714" s="1"/>
      <c r="E714" s="1"/>
      <c r="F714" s="39"/>
      <c r="G714" s="39"/>
      <c r="H714" s="2"/>
      <c r="I714" s="2"/>
      <c r="J714" s="2"/>
      <c r="K714" s="105" t="str">
        <f t="shared" ca="1" si="11"/>
        <v/>
      </c>
    </row>
    <row r="715" spans="3:11" ht="27.6" customHeight="1" x14ac:dyDescent="0.25">
      <c r="C715" s="1"/>
      <c r="D715" s="1"/>
      <c r="E715" s="1"/>
      <c r="F715" s="39"/>
      <c r="G715" s="39"/>
      <c r="H715" s="2"/>
      <c r="I715" s="2"/>
      <c r="J715" s="2"/>
      <c r="K715" s="105" t="str">
        <f t="shared" ca="1" si="11"/>
        <v/>
      </c>
    </row>
    <row r="716" spans="3:11" ht="27.6" customHeight="1" x14ac:dyDescent="0.25">
      <c r="C716" s="1"/>
      <c r="D716" s="1"/>
      <c r="E716" s="1"/>
      <c r="F716" s="39"/>
      <c r="G716" s="39"/>
      <c r="H716" s="2"/>
      <c r="I716" s="2"/>
      <c r="J716" s="2"/>
      <c r="K716" s="105" t="str">
        <f t="shared" ca="1" si="11"/>
        <v/>
      </c>
    </row>
    <row r="717" spans="3:11" ht="27.6" customHeight="1" x14ac:dyDescent="0.25">
      <c r="C717" s="1"/>
      <c r="D717" s="1"/>
      <c r="E717" s="1"/>
      <c r="F717" s="39"/>
      <c r="G717" s="39"/>
      <c r="H717" s="2"/>
      <c r="I717" s="2"/>
      <c r="J717" s="2"/>
      <c r="K717" s="105" t="str">
        <f t="shared" ca="1" si="11"/>
        <v/>
      </c>
    </row>
    <row r="718" spans="3:11" ht="27.6" customHeight="1" x14ac:dyDescent="0.25">
      <c r="C718" s="1"/>
      <c r="D718" s="1"/>
      <c r="E718" s="1"/>
      <c r="F718" s="39"/>
      <c r="G718" s="39"/>
      <c r="H718" s="2"/>
      <c r="I718" s="2"/>
      <c r="J718" s="2"/>
      <c r="K718" s="105" t="str">
        <f t="shared" ca="1" si="11"/>
        <v/>
      </c>
    </row>
    <row r="719" spans="3:11" ht="27.6" customHeight="1" x14ac:dyDescent="0.25">
      <c r="C719" s="1"/>
      <c r="D719" s="1"/>
      <c r="E719" s="1"/>
      <c r="F719" s="39"/>
      <c r="G719" s="39"/>
      <c r="H719" s="2"/>
      <c r="I719" s="2"/>
      <c r="J719" s="2"/>
      <c r="K719" s="105" t="str">
        <f t="shared" ca="1" si="11"/>
        <v/>
      </c>
    </row>
    <row r="720" spans="3:11" ht="27.6" customHeight="1" x14ac:dyDescent="0.25">
      <c r="C720" s="1"/>
      <c r="D720" s="1"/>
      <c r="E720" s="1"/>
      <c r="F720" s="39"/>
      <c r="G720" s="39"/>
      <c r="H720" s="2"/>
      <c r="I720" s="2"/>
      <c r="J720" s="2"/>
      <c r="K720" s="105" t="str">
        <f t="shared" ca="1" si="11"/>
        <v/>
      </c>
    </row>
    <row r="721" spans="3:11" ht="27.6" customHeight="1" x14ac:dyDescent="0.25">
      <c r="C721" s="1"/>
      <c r="D721" s="1"/>
      <c r="E721" s="1"/>
      <c r="F721" s="39"/>
      <c r="G721" s="39"/>
      <c r="H721" s="2"/>
      <c r="I721" s="2"/>
      <c r="J721" s="2"/>
      <c r="K721" s="105" t="str">
        <f t="shared" ca="1" si="11"/>
        <v/>
      </c>
    </row>
    <row r="722" spans="3:11" ht="27.6" customHeight="1" x14ac:dyDescent="0.25">
      <c r="C722" s="1"/>
      <c r="D722" s="1"/>
      <c r="E722" s="1"/>
      <c r="F722" s="39"/>
      <c r="G722" s="39"/>
      <c r="H722" s="2"/>
      <c r="I722" s="2"/>
      <c r="J722" s="2"/>
      <c r="K722" s="105" t="str">
        <f t="shared" ca="1" si="11"/>
        <v/>
      </c>
    </row>
    <row r="723" spans="3:11" ht="27.6" customHeight="1" x14ac:dyDescent="0.25">
      <c r="C723" s="1"/>
      <c r="D723" s="1"/>
      <c r="E723" s="1"/>
      <c r="F723" s="39"/>
      <c r="G723" s="39"/>
      <c r="H723" s="2"/>
      <c r="I723" s="2"/>
      <c r="J723" s="2"/>
      <c r="K723" s="105" t="str">
        <f t="shared" ca="1" si="11"/>
        <v/>
      </c>
    </row>
    <row r="724" spans="3:11" ht="27.6" customHeight="1" x14ac:dyDescent="0.25">
      <c r="C724" s="1"/>
      <c r="D724" s="1"/>
      <c r="E724" s="1"/>
      <c r="F724" s="39"/>
      <c r="G724" s="39"/>
      <c r="H724" s="2"/>
      <c r="I724" s="2"/>
      <c r="J724" s="2"/>
      <c r="K724" s="105" t="str">
        <f t="shared" ca="1" si="11"/>
        <v/>
      </c>
    </row>
    <row r="725" spans="3:11" ht="27.6" customHeight="1" x14ac:dyDescent="0.25">
      <c r="C725" s="1"/>
      <c r="D725" s="1"/>
      <c r="E725" s="1"/>
      <c r="F725" s="39"/>
      <c r="G725" s="39"/>
      <c r="H725" s="2"/>
      <c r="I725" s="2"/>
      <c r="J725" s="2"/>
      <c r="K725" s="105" t="str">
        <f t="shared" ca="1" si="11"/>
        <v/>
      </c>
    </row>
    <row r="726" spans="3:11" ht="27.6" customHeight="1" x14ac:dyDescent="0.25">
      <c r="C726" s="1"/>
      <c r="D726" s="1"/>
      <c r="E726" s="1"/>
      <c r="F726" s="39"/>
      <c r="G726" s="39"/>
      <c r="H726" s="2"/>
      <c r="I726" s="2"/>
      <c r="J726" s="2"/>
      <c r="K726" s="105" t="str">
        <f t="shared" ca="1" si="11"/>
        <v/>
      </c>
    </row>
    <row r="727" spans="3:11" ht="27.6" customHeight="1" x14ac:dyDescent="0.25">
      <c r="C727" s="1"/>
      <c r="D727" s="1"/>
      <c r="E727" s="1"/>
      <c r="F727" s="39"/>
      <c r="G727" s="39"/>
      <c r="H727" s="2"/>
      <c r="I727" s="2"/>
      <c r="J727" s="2"/>
      <c r="K727" s="105" t="str">
        <f t="shared" ca="1" si="11"/>
        <v/>
      </c>
    </row>
    <row r="728" spans="3:11" ht="27.6" customHeight="1" x14ac:dyDescent="0.25">
      <c r="C728" s="1"/>
      <c r="D728" s="1"/>
      <c r="E728" s="1"/>
      <c r="F728" s="39"/>
      <c r="G728" s="39"/>
      <c r="H728" s="2"/>
      <c r="I728" s="2"/>
      <c r="J728" s="2"/>
      <c r="K728" s="105" t="str">
        <f t="shared" ca="1" si="11"/>
        <v/>
      </c>
    </row>
    <row r="729" spans="3:11" ht="27.6" customHeight="1" x14ac:dyDescent="0.25">
      <c r="C729" s="1"/>
      <c r="D729" s="1"/>
      <c r="E729" s="1"/>
      <c r="F729" s="39"/>
      <c r="G729" s="39"/>
      <c r="H729" s="2"/>
      <c r="I729" s="2"/>
      <c r="J729" s="2"/>
      <c r="K729" s="105" t="str">
        <f t="shared" ca="1" si="11"/>
        <v/>
      </c>
    </row>
    <row r="730" spans="3:11" ht="27.6" customHeight="1" x14ac:dyDescent="0.25">
      <c r="C730" s="1"/>
      <c r="D730" s="1"/>
      <c r="E730" s="1"/>
      <c r="F730" s="39"/>
      <c r="G730" s="39"/>
      <c r="H730" s="2"/>
      <c r="I730" s="2"/>
      <c r="J730" s="2"/>
      <c r="K730" s="105" t="str">
        <f t="shared" ca="1" si="11"/>
        <v/>
      </c>
    </row>
    <row r="731" spans="3:11" ht="27.6" customHeight="1" x14ac:dyDescent="0.25">
      <c r="C731" s="1"/>
      <c r="D731" s="1"/>
      <c r="E731" s="1"/>
      <c r="F731" s="39"/>
      <c r="G731" s="39"/>
      <c r="H731" s="2"/>
      <c r="I731" s="2"/>
      <c r="J731" s="2"/>
      <c r="K731" s="105" t="str">
        <f t="shared" ca="1" si="11"/>
        <v/>
      </c>
    </row>
    <row r="732" spans="3:11" ht="27.6" customHeight="1" x14ac:dyDescent="0.25">
      <c r="C732" s="1"/>
      <c r="D732" s="1"/>
      <c r="E732" s="1"/>
      <c r="F732" s="39"/>
      <c r="G732" s="39"/>
      <c r="H732" s="2"/>
      <c r="I732" s="2"/>
      <c r="J732" s="2"/>
      <c r="K732" s="105" t="str">
        <f t="shared" ca="1" si="11"/>
        <v/>
      </c>
    </row>
    <row r="733" spans="3:11" ht="27.6" customHeight="1" x14ac:dyDescent="0.25">
      <c r="C733" s="1"/>
      <c r="D733" s="1"/>
      <c r="E733" s="1"/>
      <c r="F733" s="39"/>
      <c r="G733" s="39"/>
      <c r="H733" s="2"/>
      <c r="I733" s="2"/>
      <c r="J733" s="2"/>
      <c r="K733" s="105" t="str">
        <f t="shared" ca="1" si="11"/>
        <v/>
      </c>
    </row>
    <row r="734" spans="3:11" ht="27.6" customHeight="1" x14ac:dyDescent="0.25">
      <c r="C734" s="1"/>
      <c r="D734" s="1"/>
      <c r="E734" s="1"/>
      <c r="F734" s="39"/>
      <c r="G734" s="39"/>
      <c r="H734" s="2"/>
      <c r="I734" s="2"/>
      <c r="J734" s="2"/>
      <c r="K734" s="105" t="str">
        <f t="shared" ca="1" si="11"/>
        <v/>
      </c>
    </row>
    <row r="735" spans="3:11" ht="27.6" customHeight="1" x14ac:dyDescent="0.25">
      <c r="C735" s="1"/>
      <c r="D735" s="1"/>
      <c r="E735" s="1"/>
      <c r="F735" s="39"/>
      <c r="G735" s="39"/>
      <c r="H735" s="2"/>
      <c r="I735" s="2"/>
      <c r="J735" s="2"/>
      <c r="K735" s="105" t="str">
        <f t="shared" ca="1" si="11"/>
        <v/>
      </c>
    </row>
    <row r="736" spans="3:11" ht="27.6" customHeight="1" x14ac:dyDescent="0.25">
      <c r="C736" s="1"/>
      <c r="D736" s="1"/>
      <c r="E736" s="1"/>
      <c r="F736" s="39"/>
      <c r="G736" s="39"/>
      <c r="H736" s="2"/>
      <c r="I736" s="2"/>
      <c r="J736" s="2"/>
      <c r="K736" s="105" t="str">
        <f t="shared" ca="1" si="11"/>
        <v/>
      </c>
    </row>
    <row r="737" spans="3:11" ht="27.6" customHeight="1" x14ac:dyDescent="0.25">
      <c r="C737" s="1"/>
      <c r="D737" s="1"/>
      <c r="E737" s="1"/>
      <c r="F737" s="39"/>
      <c r="G737" s="39"/>
      <c r="H737" s="2"/>
      <c r="I737" s="2"/>
      <c r="J737" s="2"/>
      <c r="K737" s="105" t="str">
        <f t="shared" ca="1" si="11"/>
        <v/>
      </c>
    </row>
    <row r="738" spans="3:11" ht="27.6" customHeight="1" x14ac:dyDescent="0.25">
      <c r="C738" s="1"/>
      <c r="D738" s="1"/>
      <c r="E738" s="1"/>
      <c r="F738" s="39"/>
      <c r="G738" s="39"/>
      <c r="H738" s="2"/>
      <c r="I738" s="2"/>
      <c r="J738" s="2"/>
      <c r="K738" s="105" t="str">
        <f t="shared" ca="1" si="11"/>
        <v/>
      </c>
    </row>
    <row r="739" spans="3:11" ht="27.6" customHeight="1" x14ac:dyDescent="0.25">
      <c r="C739" s="1"/>
      <c r="D739" s="1"/>
      <c r="E739" s="1"/>
      <c r="F739" s="39"/>
      <c r="G739" s="39"/>
      <c r="H739" s="2"/>
      <c r="I739" s="2"/>
      <c r="J739" s="2"/>
      <c r="K739" s="105" t="str">
        <f t="shared" ca="1" si="11"/>
        <v/>
      </c>
    </row>
    <row r="740" spans="3:11" ht="27.6" customHeight="1" x14ac:dyDescent="0.25">
      <c r="C740" s="1"/>
      <c r="D740" s="1"/>
      <c r="E740" s="1"/>
      <c r="F740" s="39"/>
      <c r="G740" s="39"/>
      <c r="H740" s="2"/>
      <c r="I740" s="2"/>
      <c r="J740" s="2"/>
      <c r="K740" s="105" t="str">
        <f t="shared" ca="1" si="11"/>
        <v/>
      </c>
    </row>
    <row r="741" spans="3:11" ht="27.6" customHeight="1" x14ac:dyDescent="0.25">
      <c r="C741" s="1"/>
      <c r="D741" s="1"/>
      <c r="E741" s="1"/>
      <c r="F741" s="39"/>
      <c r="G741" s="39"/>
      <c r="H741" s="2"/>
      <c r="I741" s="2"/>
      <c r="J741" s="2"/>
      <c r="K741" s="105" t="str">
        <f t="shared" ca="1" si="11"/>
        <v/>
      </c>
    </row>
    <row r="742" spans="3:11" ht="27.6" customHeight="1" x14ac:dyDescent="0.25">
      <c r="C742" s="1"/>
      <c r="D742" s="1"/>
      <c r="E742" s="1"/>
      <c r="F742" s="39"/>
      <c r="G742" s="39"/>
      <c r="H742" s="2"/>
      <c r="I742" s="2"/>
      <c r="J742" s="2"/>
      <c r="K742" s="105" t="str">
        <f t="shared" ca="1" si="11"/>
        <v/>
      </c>
    </row>
    <row r="743" spans="3:11" ht="27.6" customHeight="1" x14ac:dyDescent="0.25">
      <c r="C743" s="1"/>
      <c r="D743" s="1"/>
      <c r="E743" s="1"/>
      <c r="F743" s="39"/>
      <c r="G743" s="39"/>
      <c r="H743" s="2"/>
      <c r="I743" s="2"/>
      <c r="J743" s="2"/>
      <c r="K743" s="105" t="str">
        <f t="shared" ca="1" si="11"/>
        <v/>
      </c>
    </row>
    <row r="744" spans="3:11" ht="27.6" customHeight="1" x14ac:dyDescent="0.25">
      <c r="C744" s="1"/>
      <c r="D744" s="1"/>
      <c r="E744" s="1"/>
      <c r="F744" s="39"/>
      <c r="G744" s="39"/>
      <c r="H744" s="2"/>
      <c r="I744" s="2"/>
      <c r="J744" s="2"/>
      <c r="K744" s="105" t="str">
        <f t="shared" ca="1" si="11"/>
        <v/>
      </c>
    </row>
    <row r="745" spans="3:11" ht="27.6" customHeight="1" x14ac:dyDescent="0.25">
      <c r="C745" s="1"/>
      <c r="D745" s="1"/>
      <c r="E745" s="1"/>
      <c r="F745" s="39"/>
      <c r="G745" s="39"/>
      <c r="H745" s="2"/>
      <c r="I745" s="2"/>
      <c r="J745" s="2"/>
      <c r="K745" s="105" t="str">
        <f t="shared" ca="1" si="11"/>
        <v/>
      </c>
    </row>
    <row r="746" spans="3:11" ht="27.6" customHeight="1" x14ac:dyDescent="0.25">
      <c r="C746" s="1"/>
      <c r="D746" s="1"/>
      <c r="E746" s="1"/>
      <c r="F746" s="39"/>
      <c r="G746" s="39"/>
      <c r="H746" s="2"/>
      <c r="I746" s="2"/>
      <c r="J746" s="2"/>
      <c r="K746" s="105" t="str">
        <f t="shared" ca="1" si="11"/>
        <v/>
      </c>
    </row>
    <row r="747" spans="3:11" ht="27.6" customHeight="1" x14ac:dyDescent="0.25">
      <c r="C747" s="1"/>
      <c r="D747" s="1"/>
      <c r="E747" s="1"/>
      <c r="F747" s="39"/>
      <c r="G747" s="39"/>
      <c r="H747" s="2"/>
      <c r="I747" s="2"/>
      <c r="J747" s="2"/>
      <c r="K747" s="105" t="str">
        <f t="shared" ca="1" si="11"/>
        <v/>
      </c>
    </row>
    <row r="748" spans="3:11" ht="27.6" customHeight="1" x14ac:dyDescent="0.25">
      <c r="C748" s="1"/>
      <c r="D748" s="1"/>
      <c r="E748" s="1"/>
      <c r="F748" s="39"/>
      <c r="G748" s="39"/>
      <c r="H748" s="2"/>
      <c r="I748" s="2"/>
      <c r="J748" s="2"/>
      <c r="K748" s="105" t="str">
        <f t="shared" ca="1" si="11"/>
        <v/>
      </c>
    </row>
    <row r="749" spans="3:11" ht="27.6" customHeight="1" x14ac:dyDescent="0.25">
      <c r="C749" s="1"/>
      <c r="D749" s="1"/>
      <c r="E749" s="1"/>
      <c r="F749" s="39"/>
      <c r="G749" s="39"/>
      <c r="H749" s="2"/>
      <c r="I749" s="2"/>
      <c r="J749" s="2"/>
      <c r="K749" s="105" t="str">
        <f t="shared" ca="1" si="11"/>
        <v/>
      </c>
    </row>
    <row r="750" spans="3:11" ht="27.6" customHeight="1" x14ac:dyDescent="0.25">
      <c r="C750" s="1"/>
      <c r="D750" s="1"/>
      <c r="E750" s="1"/>
      <c r="F750" s="39"/>
      <c r="G750" s="39"/>
      <c r="H750" s="2"/>
      <c r="I750" s="2"/>
      <c r="J750" s="2"/>
      <c r="K750" s="105" t="str">
        <f t="shared" ca="1" si="11"/>
        <v/>
      </c>
    </row>
    <row r="751" spans="3:11" ht="27.6" customHeight="1" x14ac:dyDescent="0.25">
      <c r="C751" s="1"/>
      <c r="D751" s="1"/>
      <c r="E751" s="1"/>
      <c r="F751" s="39"/>
      <c r="G751" s="39"/>
      <c r="H751" s="2"/>
      <c r="I751" s="2"/>
      <c r="J751" s="2"/>
      <c r="K751" s="105" t="str">
        <f t="shared" ca="1" si="11"/>
        <v/>
      </c>
    </row>
    <row r="752" spans="3:11" ht="27.6" customHeight="1" x14ac:dyDescent="0.25">
      <c r="C752" s="1"/>
      <c r="D752" s="1"/>
      <c r="E752" s="1"/>
      <c r="F752" s="39"/>
      <c r="G752" s="39"/>
      <c r="H752" s="2"/>
      <c r="I752" s="2"/>
      <c r="J752" s="2"/>
      <c r="K752" s="105" t="str">
        <f t="shared" ca="1" si="11"/>
        <v/>
      </c>
    </row>
    <row r="753" spans="3:11" ht="27.6" customHeight="1" x14ac:dyDescent="0.25">
      <c r="C753" s="1"/>
      <c r="D753" s="1"/>
      <c r="E753" s="1"/>
      <c r="F753" s="39"/>
      <c r="G753" s="39"/>
      <c r="H753" s="2"/>
      <c r="I753" s="2"/>
      <c r="J753" s="2"/>
      <c r="K753" s="105" t="str">
        <f t="shared" ca="1" si="11"/>
        <v/>
      </c>
    </row>
    <row r="754" spans="3:11" ht="27.6" customHeight="1" x14ac:dyDescent="0.25">
      <c r="C754" s="1"/>
      <c r="D754" s="1"/>
      <c r="E754" s="1"/>
      <c r="F754" s="39"/>
      <c r="G754" s="39"/>
      <c r="H754" s="2"/>
      <c r="I754" s="2"/>
      <c r="J754" s="2"/>
      <c r="K754" s="105" t="str">
        <f t="shared" ca="1" si="11"/>
        <v/>
      </c>
    </row>
    <row r="755" spans="3:11" ht="27.6" customHeight="1" x14ac:dyDescent="0.25">
      <c r="C755" s="1"/>
      <c r="D755" s="1"/>
      <c r="E755" s="1"/>
      <c r="F755" s="39"/>
      <c r="G755" s="39"/>
      <c r="H755" s="2"/>
      <c r="I755" s="2"/>
      <c r="J755" s="2"/>
      <c r="K755" s="105" t="str">
        <f t="shared" ca="1" si="11"/>
        <v/>
      </c>
    </row>
    <row r="756" spans="3:11" ht="27.6" customHeight="1" x14ac:dyDescent="0.25">
      <c r="C756" s="1"/>
      <c r="D756" s="1"/>
      <c r="E756" s="1"/>
      <c r="F756" s="39"/>
      <c r="G756" s="39"/>
      <c r="H756" s="2"/>
      <c r="I756" s="2"/>
      <c r="J756" s="2"/>
      <c r="K756" s="105" t="str">
        <f t="shared" ca="1" si="11"/>
        <v/>
      </c>
    </row>
    <row r="757" spans="3:11" ht="27.6" customHeight="1" x14ac:dyDescent="0.25">
      <c r="C757" s="1"/>
      <c r="D757" s="1"/>
      <c r="E757" s="1"/>
      <c r="F757" s="39"/>
      <c r="G757" s="39"/>
      <c r="H757" s="2"/>
      <c r="I757" s="2"/>
      <c r="J757" s="2"/>
      <c r="K757" s="105" t="str">
        <f t="shared" ca="1" si="11"/>
        <v/>
      </c>
    </row>
    <row r="758" spans="3:11" ht="27.6" customHeight="1" x14ac:dyDescent="0.25">
      <c r="C758" s="1"/>
      <c r="D758" s="1"/>
      <c r="E758" s="1"/>
      <c r="F758" s="39"/>
      <c r="G758" s="39"/>
      <c r="H758" s="2"/>
      <c r="I758" s="2"/>
      <c r="J758" s="2"/>
      <c r="K758" s="105" t="str">
        <f t="shared" ca="1" si="11"/>
        <v/>
      </c>
    </row>
    <row r="759" spans="3:11" ht="27.6" customHeight="1" x14ac:dyDescent="0.25">
      <c r="C759" s="1"/>
      <c r="D759" s="1"/>
      <c r="E759" s="1"/>
      <c r="F759" s="39"/>
      <c r="G759" s="39"/>
      <c r="H759" s="2"/>
      <c r="I759" s="2"/>
      <c r="J759" s="2"/>
      <c r="K759" s="105" t="str">
        <f t="shared" ca="1" si="11"/>
        <v/>
      </c>
    </row>
    <row r="760" spans="3:11" ht="27.6" customHeight="1" x14ac:dyDescent="0.25">
      <c r="C760" s="1"/>
      <c r="D760" s="1"/>
      <c r="E760" s="1"/>
      <c r="F760" s="39"/>
      <c r="G760" s="39"/>
      <c r="H760" s="2"/>
      <c r="I760" s="2"/>
      <c r="J760" s="2"/>
      <c r="K760" s="105" t="str">
        <f t="shared" ca="1" si="11"/>
        <v/>
      </c>
    </row>
    <row r="761" spans="3:11" ht="27.6" customHeight="1" x14ac:dyDescent="0.25">
      <c r="C761" s="1"/>
      <c r="D761" s="1"/>
      <c r="E761" s="1"/>
      <c r="F761" s="39"/>
      <c r="G761" s="39"/>
      <c r="H761" s="2"/>
      <c r="I761" s="2"/>
      <c r="J761" s="2"/>
      <c r="K761" s="105" t="str">
        <f t="shared" ca="1" si="11"/>
        <v/>
      </c>
    </row>
    <row r="762" spans="3:11" ht="27.6" customHeight="1" x14ac:dyDescent="0.25">
      <c r="C762" s="1"/>
      <c r="D762" s="1"/>
      <c r="E762" s="1"/>
      <c r="F762" s="39"/>
      <c r="G762" s="39"/>
      <c r="H762" s="2"/>
      <c r="I762" s="2"/>
      <c r="J762" s="2"/>
      <c r="K762" s="105" t="str">
        <f t="shared" ca="1" si="11"/>
        <v/>
      </c>
    </row>
    <row r="763" spans="3:11" ht="27.6" customHeight="1" x14ac:dyDescent="0.25">
      <c r="C763" s="1"/>
      <c r="D763" s="1"/>
      <c r="E763" s="1"/>
      <c r="F763" s="39"/>
      <c r="G763" s="39"/>
      <c r="H763" s="2"/>
      <c r="I763" s="2"/>
      <c r="J763" s="2"/>
      <c r="K763" s="105" t="str">
        <f t="shared" ca="1" si="11"/>
        <v/>
      </c>
    </row>
    <row r="764" spans="3:11" ht="27.6" customHeight="1" x14ac:dyDescent="0.25">
      <c r="C764" s="1"/>
      <c r="D764" s="1"/>
      <c r="E764" s="1"/>
      <c r="F764" s="39"/>
      <c r="G764" s="39"/>
      <c r="H764" s="2"/>
      <c r="I764" s="2"/>
      <c r="J764" s="2"/>
      <c r="K764" s="105" t="str">
        <f t="shared" ca="1" si="11"/>
        <v/>
      </c>
    </row>
    <row r="765" spans="3:11" ht="27.6" customHeight="1" x14ac:dyDescent="0.25">
      <c r="C765" s="1"/>
      <c r="D765" s="1"/>
      <c r="E765" s="1"/>
      <c r="F765" s="39"/>
      <c r="G765" s="39"/>
      <c r="H765" s="2"/>
      <c r="I765" s="2"/>
      <c r="J765" s="2"/>
      <c r="K765" s="105" t="str">
        <f t="shared" ca="1" si="11"/>
        <v/>
      </c>
    </row>
    <row r="766" spans="3:11" ht="27.6" customHeight="1" x14ac:dyDescent="0.25">
      <c r="C766" s="1"/>
      <c r="D766" s="1"/>
      <c r="E766" s="1"/>
      <c r="F766" s="39"/>
      <c r="G766" s="39"/>
      <c r="H766" s="2"/>
      <c r="I766" s="2"/>
      <c r="J766" s="2"/>
      <c r="K766" s="105" t="str">
        <f t="shared" ca="1" si="11"/>
        <v/>
      </c>
    </row>
    <row r="767" spans="3:11" ht="27.6" customHeight="1" x14ac:dyDescent="0.25">
      <c r="C767" s="1"/>
      <c r="D767" s="1"/>
      <c r="E767" s="1"/>
      <c r="F767" s="39"/>
      <c r="G767" s="39"/>
      <c r="H767" s="2"/>
      <c r="I767" s="2"/>
      <c r="J767" s="2"/>
      <c r="K767" s="105" t="str">
        <f t="shared" ca="1" si="11"/>
        <v/>
      </c>
    </row>
    <row r="768" spans="3:11" ht="27.6" customHeight="1" x14ac:dyDescent="0.25">
      <c r="C768" s="1"/>
      <c r="D768" s="1"/>
      <c r="E768" s="1"/>
      <c r="F768" s="39"/>
      <c r="G768" s="39"/>
      <c r="H768" s="2"/>
      <c r="I768" s="2"/>
      <c r="J768" s="2"/>
      <c r="K768" s="105" t="str">
        <f t="shared" ca="1" si="11"/>
        <v/>
      </c>
    </row>
    <row r="769" spans="3:11" ht="27.6" customHeight="1" x14ac:dyDescent="0.25">
      <c r="C769" s="1"/>
      <c r="D769" s="1"/>
      <c r="E769" s="1"/>
      <c r="F769" s="39"/>
      <c r="G769" s="39"/>
      <c r="H769" s="2"/>
      <c r="I769" s="2"/>
      <c r="J769" s="2"/>
      <c r="K769" s="105" t="str">
        <f t="shared" ca="1" si="11"/>
        <v/>
      </c>
    </row>
    <row r="770" spans="3:11" ht="27.6" customHeight="1" x14ac:dyDescent="0.25">
      <c r="C770" s="1"/>
      <c r="D770" s="1"/>
      <c r="E770" s="1"/>
      <c r="F770" s="39"/>
      <c r="G770" s="39"/>
      <c r="H770" s="2"/>
      <c r="I770" s="2"/>
      <c r="J770" s="2"/>
      <c r="K770" s="105" t="str">
        <f t="shared" ca="1" si="11"/>
        <v/>
      </c>
    </row>
    <row r="771" spans="3:11" ht="27.6" customHeight="1" x14ac:dyDescent="0.25">
      <c r="C771" s="1"/>
      <c r="D771" s="1"/>
      <c r="E771" s="1"/>
      <c r="F771" s="39"/>
      <c r="G771" s="39"/>
      <c r="H771" s="2"/>
      <c r="I771" s="2"/>
      <c r="J771" s="2"/>
      <c r="K771" s="105" t="str">
        <f t="shared" ca="1" si="11"/>
        <v/>
      </c>
    </row>
    <row r="772" spans="3:11" ht="27.6" customHeight="1" x14ac:dyDescent="0.25">
      <c r="C772" s="1"/>
      <c r="D772" s="1"/>
      <c r="E772" s="1"/>
      <c r="F772" s="39"/>
      <c r="G772" s="39"/>
      <c r="H772" s="2"/>
      <c r="I772" s="2"/>
      <c r="J772" s="2"/>
      <c r="K772" s="105" t="str">
        <f t="shared" ca="1" si="11"/>
        <v/>
      </c>
    </row>
    <row r="773" spans="3:11" ht="27.6" customHeight="1" x14ac:dyDescent="0.25">
      <c r="C773" s="1"/>
      <c r="D773" s="1"/>
      <c r="E773" s="1"/>
      <c r="F773" s="39"/>
      <c r="G773" s="39"/>
      <c r="H773" s="2"/>
      <c r="I773" s="2"/>
      <c r="J773" s="2"/>
      <c r="K773" s="105" t="str">
        <f t="shared" ca="1" si="11"/>
        <v/>
      </c>
    </row>
    <row r="774" spans="3:11" ht="27.6" customHeight="1" x14ac:dyDescent="0.25">
      <c r="C774" s="1"/>
      <c r="D774" s="1"/>
      <c r="E774" s="1"/>
      <c r="F774" s="39"/>
      <c r="G774" s="39"/>
      <c r="H774" s="2"/>
      <c r="I774" s="2"/>
      <c r="J774" s="2"/>
      <c r="K774" s="105" t="str">
        <f t="shared" ref="K774:K837" ca="1" si="12">IFERROR(IF(C774="","",IF(H774="","Insertar la fecha de inicio",IF(I774="","Insertar la fecha de finalización prevista",IF(AND(J774&lt;&gt;"",J774&gt;I774),"Completado con retraso",IF(AND(J774&lt;&gt;"",J774&lt;=I774),"Concluido",IF(AND(I774&lt;TODAY(),J774=""),"Atrasado",IF(AND(J774="",H774&lt;=TODAY(),I774&gt;=TODAY()),"En curso",IF(H774&gt;TODAY(),"No iniciado","")))))))),"")</f>
        <v/>
      </c>
    </row>
    <row r="775" spans="3:11" ht="27.6" customHeight="1" x14ac:dyDescent="0.25">
      <c r="C775" s="1"/>
      <c r="D775" s="1"/>
      <c r="E775" s="1"/>
      <c r="F775" s="39"/>
      <c r="G775" s="39"/>
      <c r="H775" s="2"/>
      <c r="I775" s="2"/>
      <c r="J775" s="2"/>
      <c r="K775" s="105" t="str">
        <f t="shared" ca="1" si="12"/>
        <v/>
      </c>
    </row>
    <row r="776" spans="3:11" ht="27.6" customHeight="1" x14ac:dyDescent="0.25">
      <c r="C776" s="1"/>
      <c r="D776" s="1"/>
      <c r="E776" s="1"/>
      <c r="F776" s="39"/>
      <c r="G776" s="39"/>
      <c r="H776" s="2"/>
      <c r="I776" s="2"/>
      <c r="J776" s="2"/>
      <c r="K776" s="105" t="str">
        <f t="shared" ca="1" si="12"/>
        <v/>
      </c>
    </row>
    <row r="777" spans="3:11" ht="27.6" customHeight="1" x14ac:dyDescent="0.25">
      <c r="C777" s="1"/>
      <c r="D777" s="1"/>
      <c r="E777" s="1"/>
      <c r="F777" s="39"/>
      <c r="G777" s="39"/>
      <c r="H777" s="2"/>
      <c r="I777" s="2"/>
      <c r="J777" s="2"/>
      <c r="K777" s="105" t="str">
        <f t="shared" ca="1" si="12"/>
        <v/>
      </c>
    </row>
    <row r="778" spans="3:11" ht="27.6" customHeight="1" x14ac:dyDescent="0.25">
      <c r="C778" s="1"/>
      <c r="D778" s="1"/>
      <c r="E778" s="1"/>
      <c r="F778" s="39"/>
      <c r="G778" s="39"/>
      <c r="H778" s="2"/>
      <c r="I778" s="2"/>
      <c r="J778" s="2"/>
      <c r="K778" s="105" t="str">
        <f t="shared" ca="1" si="12"/>
        <v/>
      </c>
    </row>
    <row r="779" spans="3:11" ht="27.6" customHeight="1" x14ac:dyDescent="0.25">
      <c r="C779" s="1"/>
      <c r="D779" s="1"/>
      <c r="E779" s="1"/>
      <c r="F779" s="39"/>
      <c r="G779" s="39"/>
      <c r="H779" s="2"/>
      <c r="I779" s="2"/>
      <c r="J779" s="2"/>
      <c r="K779" s="105" t="str">
        <f t="shared" ca="1" si="12"/>
        <v/>
      </c>
    </row>
    <row r="780" spans="3:11" ht="27.6" customHeight="1" x14ac:dyDescent="0.25">
      <c r="C780" s="1"/>
      <c r="D780" s="1"/>
      <c r="E780" s="1"/>
      <c r="F780" s="39"/>
      <c r="G780" s="39"/>
      <c r="H780" s="2"/>
      <c r="I780" s="2"/>
      <c r="J780" s="2"/>
      <c r="K780" s="105" t="str">
        <f t="shared" ca="1" si="12"/>
        <v/>
      </c>
    </row>
    <row r="781" spans="3:11" ht="27.6" customHeight="1" x14ac:dyDescent="0.25">
      <c r="C781" s="1"/>
      <c r="D781" s="1"/>
      <c r="E781" s="1"/>
      <c r="F781" s="39"/>
      <c r="G781" s="39"/>
      <c r="H781" s="2"/>
      <c r="I781" s="2"/>
      <c r="J781" s="2"/>
      <c r="K781" s="105" t="str">
        <f t="shared" ca="1" si="12"/>
        <v/>
      </c>
    </row>
    <row r="782" spans="3:11" ht="27.6" customHeight="1" x14ac:dyDescent="0.25">
      <c r="C782" s="1"/>
      <c r="D782" s="1"/>
      <c r="E782" s="1"/>
      <c r="F782" s="39"/>
      <c r="G782" s="39"/>
      <c r="H782" s="2"/>
      <c r="I782" s="2"/>
      <c r="J782" s="2"/>
      <c r="K782" s="105" t="str">
        <f t="shared" ca="1" si="12"/>
        <v/>
      </c>
    </row>
    <row r="783" spans="3:11" ht="27.6" customHeight="1" x14ac:dyDescent="0.25">
      <c r="C783" s="1"/>
      <c r="D783" s="1"/>
      <c r="E783" s="1"/>
      <c r="F783" s="39"/>
      <c r="G783" s="39"/>
      <c r="H783" s="2"/>
      <c r="I783" s="2"/>
      <c r="J783" s="2"/>
      <c r="K783" s="105" t="str">
        <f t="shared" ca="1" si="12"/>
        <v/>
      </c>
    </row>
    <row r="784" spans="3:11" ht="27.6" customHeight="1" x14ac:dyDescent="0.25">
      <c r="C784" s="1"/>
      <c r="D784" s="1"/>
      <c r="E784" s="1"/>
      <c r="F784" s="39"/>
      <c r="G784" s="39"/>
      <c r="H784" s="2"/>
      <c r="I784" s="2"/>
      <c r="J784" s="2"/>
      <c r="K784" s="105" t="str">
        <f t="shared" ca="1" si="12"/>
        <v/>
      </c>
    </row>
    <row r="785" spans="3:11" ht="27.6" customHeight="1" x14ac:dyDescent="0.25">
      <c r="C785" s="1"/>
      <c r="D785" s="1"/>
      <c r="E785" s="1"/>
      <c r="F785" s="39"/>
      <c r="G785" s="39"/>
      <c r="H785" s="2"/>
      <c r="I785" s="2"/>
      <c r="J785" s="2"/>
      <c r="K785" s="105" t="str">
        <f t="shared" ca="1" si="12"/>
        <v/>
      </c>
    </row>
    <row r="786" spans="3:11" ht="27.6" customHeight="1" x14ac:dyDescent="0.25">
      <c r="C786" s="1"/>
      <c r="D786" s="1"/>
      <c r="E786" s="1"/>
      <c r="F786" s="39"/>
      <c r="G786" s="39"/>
      <c r="H786" s="2"/>
      <c r="I786" s="2"/>
      <c r="J786" s="2"/>
      <c r="K786" s="105" t="str">
        <f t="shared" ca="1" si="12"/>
        <v/>
      </c>
    </row>
    <row r="787" spans="3:11" ht="27.6" customHeight="1" x14ac:dyDescent="0.25">
      <c r="C787" s="1"/>
      <c r="D787" s="1"/>
      <c r="E787" s="1"/>
      <c r="F787" s="39"/>
      <c r="G787" s="39"/>
      <c r="H787" s="2"/>
      <c r="I787" s="2"/>
      <c r="J787" s="2"/>
      <c r="K787" s="105" t="str">
        <f t="shared" ca="1" si="12"/>
        <v/>
      </c>
    </row>
    <row r="788" spans="3:11" ht="27.6" customHeight="1" x14ac:dyDescent="0.25">
      <c r="C788" s="1"/>
      <c r="D788" s="1"/>
      <c r="E788" s="1"/>
      <c r="F788" s="39"/>
      <c r="G788" s="39"/>
      <c r="H788" s="2"/>
      <c r="I788" s="2"/>
      <c r="J788" s="2"/>
      <c r="K788" s="105" t="str">
        <f t="shared" ca="1" si="12"/>
        <v/>
      </c>
    </row>
    <row r="789" spans="3:11" ht="27.6" customHeight="1" x14ac:dyDescent="0.25">
      <c r="C789" s="1"/>
      <c r="D789" s="1"/>
      <c r="E789" s="1"/>
      <c r="F789" s="39"/>
      <c r="G789" s="39"/>
      <c r="H789" s="2"/>
      <c r="I789" s="2"/>
      <c r="J789" s="2"/>
      <c r="K789" s="105" t="str">
        <f t="shared" ca="1" si="12"/>
        <v/>
      </c>
    </row>
    <row r="790" spans="3:11" ht="27.6" customHeight="1" x14ac:dyDescent="0.25">
      <c r="C790" s="1"/>
      <c r="D790" s="1"/>
      <c r="E790" s="1"/>
      <c r="F790" s="39"/>
      <c r="G790" s="39"/>
      <c r="H790" s="2"/>
      <c r="I790" s="2"/>
      <c r="J790" s="2"/>
      <c r="K790" s="105" t="str">
        <f t="shared" ca="1" si="12"/>
        <v/>
      </c>
    </row>
    <row r="791" spans="3:11" ht="27.6" customHeight="1" x14ac:dyDescent="0.25">
      <c r="C791" s="1"/>
      <c r="D791" s="1"/>
      <c r="E791" s="1"/>
      <c r="F791" s="39"/>
      <c r="G791" s="39"/>
      <c r="H791" s="2"/>
      <c r="I791" s="2"/>
      <c r="J791" s="2"/>
      <c r="K791" s="105" t="str">
        <f t="shared" ca="1" si="12"/>
        <v/>
      </c>
    </row>
    <row r="792" spans="3:11" ht="27.6" customHeight="1" x14ac:dyDescent="0.25">
      <c r="C792" s="1"/>
      <c r="D792" s="1"/>
      <c r="E792" s="1"/>
      <c r="F792" s="39"/>
      <c r="G792" s="39"/>
      <c r="H792" s="2"/>
      <c r="I792" s="2"/>
      <c r="J792" s="2"/>
      <c r="K792" s="105" t="str">
        <f t="shared" ca="1" si="12"/>
        <v/>
      </c>
    </row>
    <row r="793" spans="3:11" ht="27.6" customHeight="1" x14ac:dyDescent="0.25">
      <c r="C793" s="1"/>
      <c r="D793" s="1"/>
      <c r="E793" s="1"/>
      <c r="F793" s="39"/>
      <c r="G793" s="39"/>
      <c r="H793" s="2"/>
      <c r="I793" s="2"/>
      <c r="J793" s="2"/>
      <c r="K793" s="105" t="str">
        <f t="shared" ca="1" si="12"/>
        <v/>
      </c>
    </row>
    <row r="794" spans="3:11" ht="27.6" customHeight="1" x14ac:dyDescent="0.25">
      <c r="C794" s="1"/>
      <c r="D794" s="1"/>
      <c r="E794" s="1"/>
      <c r="F794" s="39"/>
      <c r="G794" s="39"/>
      <c r="H794" s="2"/>
      <c r="I794" s="2"/>
      <c r="J794" s="2"/>
      <c r="K794" s="105" t="str">
        <f t="shared" ca="1" si="12"/>
        <v/>
      </c>
    </row>
    <row r="795" spans="3:11" ht="27.6" customHeight="1" x14ac:dyDescent="0.25">
      <c r="C795" s="1"/>
      <c r="D795" s="1"/>
      <c r="E795" s="1"/>
      <c r="F795" s="39"/>
      <c r="G795" s="39"/>
      <c r="H795" s="2"/>
      <c r="I795" s="2"/>
      <c r="J795" s="2"/>
      <c r="K795" s="105" t="str">
        <f t="shared" ca="1" si="12"/>
        <v/>
      </c>
    </row>
    <row r="796" spans="3:11" ht="27.6" customHeight="1" x14ac:dyDescent="0.25">
      <c r="C796" s="1"/>
      <c r="D796" s="1"/>
      <c r="E796" s="1"/>
      <c r="F796" s="39"/>
      <c r="G796" s="39"/>
      <c r="H796" s="2"/>
      <c r="I796" s="2"/>
      <c r="J796" s="2"/>
      <c r="K796" s="105" t="str">
        <f t="shared" ca="1" si="12"/>
        <v/>
      </c>
    </row>
    <row r="797" spans="3:11" ht="27.6" customHeight="1" x14ac:dyDescent="0.25">
      <c r="C797" s="1"/>
      <c r="D797" s="1"/>
      <c r="E797" s="1"/>
      <c r="F797" s="39"/>
      <c r="G797" s="39"/>
      <c r="H797" s="2"/>
      <c r="I797" s="2"/>
      <c r="J797" s="2"/>
      <c r="K797" s="105" t="str">
        <f t="shared" ca="1" si="12"/>
        <v/>
      </c>
    </row>
    <row r="798" spans="3:11" ht="27.6" customHeight="1" x14ac:dyDescent="0.25">
      <c r="C798" s="1"/>
      <c r="D798" s="1"/>
      <c r="E798" s="1"/>
      <c r="F798" s="39"/>
      <c r="G798" s="39"/>
      <c r="H798" s="2"/>
      <c r="I798" s="2"/>
      <c r="J798" s="2"/>
      <c r="K798" s="105" t="str">
        <f t="shared" ca="1" si="12"/>
        <v/>
      </c>
    </row>
    <row r="799" spans="3:11" ht="27.6" customHeight="1" x14ac:dyDescent="0.25">
      <c r="C799" s="1"/>
      <c r="D799" s="1"/>
      <c r="E799" s="1"/>
      <c r="F799" s="39"/>
      <c r="G799" s="39"/>
      <c r="H799" s="2"/>
      <c r="I799" s="2"/>
      <c r="J799" s="2"/>
      <c r="K799" s="105" t="str">
        <f t="shared" ca="1" si="12"/>
        <v/>
      </c>
    </row>
    <row r="800" spans="3:11" ht="27.6" customHeight="1" x14ac:dyDescent="0.25">
      <c r="C800" s="1"/>
      <c r="D800" s="1"/>
      <c r="E800" s="1"/>
      <c r="F800" s="39"/>
      <c r="G800" s="39"/>
      <c r="H800" s="2"/>
      <c r="I800" s="2"/>
      <c r="J800" s="2"/>
      <c r="K800" s="105" t="str">
        <f t="shared" ca="1" si="12"/>
        <v/>
      </c>
    </row>
    <row r="801" spans="3:11" ht="27.6" customHeight="1" x14ac:dyDescent="0.25">
      <c r="C801" s="1"/>
      <c r="D801" s="1"/>
      <c r="E801" s="1"/>
      <c r="F801" s="39"/>
      <c r="G801" s="39"/>
      <c r="H801" s="2"/>
      <c r="I801" s="2"/>
      <c r="J801" s="2"/>
      <c r="K801" s="105" t="str">
        <f t="shared" ca="1" si="12"/>
        <v/>
      </c>
    </row>
    <row r="802" spans="3:11" ht="27.6" customHeight="1" x14ac:dyDescent="0.25">
      <c r="C802" s="1"/>
      <c r="D802" s="1"/>
      <c r="E802" s="1"/>
      <c r="F802" s="39"/>
      <c r="G802" s="39"/>
      <c r="H802" s="2"/>
      <c r="I802" s="2"/>
      <c r="J802" s="2"/>
      <c r="K802" s="105" t="str">
        <f t="shared" ca="1" si="12"/>
        <v/>
      </c>
    </row>
    <row r="803" spans="3:11" ht="27.6" customHeight="1" x14ac:dyDescent="0.25">
      <c r="C803" s="1"/>
      <c r="D803" s="1"/>
      <c r="E803" s="1"/>
      <c r="F803" s="39"/>
      <c r="G803" s="39"/>
      <c r="H803" s="2"/>
      <c r="I803" s="2"/>
      <c r="J803" s="2"/>
      <c r="K803" s="105" t="str">
        <f t="shared" ca="1" si="12"/>
        <v/>
      </c>
    </row>
    <row r="804" spans="3:11" ht="27.6" customHeight="1" x14ac:dyDescent="0.25">
      <c r="C804" s="1"/>
      <c r="D804" s="1"/>
      <c r="E804" s="1"/>
      <c r="F804" s="39"/>
      <c r="G804" s="39"/>
      <c r="H804" s="2"/>
      <c r="I804" s="2"/>
      <c r="J804" s="2"/>
      <c r="K804" s="105" t="str">
        <f t="shared" ca="1" si="12"/>
        <v/>
      </c>
    </row>
    <row r="805" spans="3:11" ht="27.6" customHeight="1" x14ac:dyDescent="0.25">
      <c r="C805" s="1"/>
      <c r="D805" s="1"/>
      <c r="E805" s="1"/>
      <c r="F805" s="39"/>
      <c r="G805" s="39"/>
      <c r="H805" s="2"/>
      <c r="I805" s="2"/>
      <c r="J805" s="2"/>
      <c r="K805" s="105" t="str">
        <f t="shared" ca="1" si="12"/>
        <v/>
      </c>
    </row>
    <row r="806" spans="3:11" ht="27.6" customHeight="1" x14ac:dyDescent="0.25">
      <c r="C806" s="1"/>
      <c r="D806" s="1"/>
      <c r="E806" s="1"/>
      <c r="F806" s="39"/>
      <c r="G806" s="39"/>
      <c r="H806" s="2"/>
      <c r="I806" s="2"/>
      <c r="J806" s="2"/>
      <c r="K806" s="105" t="str">
        <f t="shared" ca="1" si="12"/>
        <v/>
      </c>
    </row>
    <row r="807" spans="3:11" ht="27.6" customHeight="1" x14ac:dyDescent="0.25">
      <c r="C807" s="1"/>
      <c r="D807" s="1"/>
      <c r="E807" s="1"/>
      <c r="F807" s="39"/>
      <c r="G807" s="39"/>
      <c r="H807" s="2"/>
      <c r="I807" s="2"/>
      <c r="J807" s="2"/>
      <c r="K807" s="105" t="str">
        <f t="shared" ca="1" si="12"/>
        <v/>
      </c>
    </row>
    <row r="808" spans="3:11" ht="27.6" customHeight="1" x14ac:dyDescent="0.25">
      <c r="C808" s="1"/>
      <c r="D808" s="1"/>
      <c r="E808" s="1"/>
      <c r="F808" s="39"/>
      <c r="G808" s="39"/>
      <c r="H808" s="2"/>
      <c r="I808" s="2"/>
      <c r="J808" s="2"/>
      <c r="K808" s="105" t="str">
        <f t="shared" ca="1" si="12"/>
        <v/>
      </c>
    </row>
    <row r="809" spans="3:11" ht="27.6" customHeight="1" x14ac:dyDescent="0.25">
      <c r="C809" s="1"/>
      <c r="D809" s="1"/>
      <c r="E809" s="1"/>
      <c r="F809" s="39"/>
      <c r="G809" s="39"/>
      <c r="H809" s="2"/>
      <c r="I809" s="2"/>
      <c r="J809" s="2"/>
      <c r="K809" s="105" t="str">
        <f t="shared" ca="1" si="12"/>
        <v/>
      </c>
    </row>
    <row r="810" spans="3:11" ht="27.6" customHeight="1" x14ac:dyDescent="0.25">
      <c r="C810" s="1"/>
      <c r="D810" s="1"/>
      <c r="E810" s="1"/>
      <c r="F810" s="39"/>
      <c r="G810" s="39"/>
      <c r="H810" s="2"/>
      <c r="I810" s="2"/>
      <c r="J810" s="2"/>
      <c r="K810" s="105" t="str">
        <f t="shared" ca="1" si="12"/>
        <v/>
      </c>
    </row>
    <row r="811" spans="3:11" ht="27.6" customHeight="1" x14ac:dyDescent="0.25">
      <c r="C811" s="1"/>
      <c r="D811" s="1"/>
      <c r="E811" s="1"/>
      <c r="F811" s="39"/>
      <c r="G811" s="39"/>
      <c r="H811" s="2"/>
      <c r="I811" s="2"/>
      <c r="J811" s="2"/>
      <c r="K811" s="105" t="str">
        <f t="shared" ca="1" si="12"/>
        <v/>
      </c>
    </row>
    <row r="812" spans="3:11" ht="27.6" customHeight="1" x14ac:dyDescent="0.25">
      <c r="C812" s="1"/>
      <c r="D812" s="1"/>
      <c r="E812" s="1"/>
      <c r="F812" s="39"/>
      <c r="G812" s="39"/>
      <c r="H812" s="2"/>
      <c r="I812" s="2"/>
      <c r="J812" s="2"/>
      <c r="K812" s="105" t="str">
        <f t="shared" ca="1" si="12"/>
        <v/>
      </c>
    </row>
    <row r="813" spans="3:11" ht="27.6" customHeight="1" x14ac:dyDescent="0.25">
      <c r="C813" s="1"/>
      <c r="D813" s="1"/>
      <c r="E813" s="1"/>
      <c r="F813" s="39"/>
      <c r="G813" s="39"/>
      <c r="H813" s="2"/>
      <c r="I813" s="2"/>
      <c r="J813" s="2"/>
      <c r="K813" s="105" t="str">
        <f t="shared" ca="1" si="12"/>
        <v/>
      </c>
    </row>
    <row r="814" spans="3:11" ht="27.6" customHeight="1" x14ac:dyDescent="0.25">
      <c r="C814" s="1"/>
      <c r="D814" s="1"/>
      <c r="E814" s="1"/>
      <c r="F814" s="39"/>
      <c r="G814" s="39"/>
      <c r="H814" s="2"/>
      <c r="I814" s="2"/>
      <c r="J814" s="2"/>
      <c r="K814" s="105" t="str">
        <f t="shared" ca="1" si="12"/>
        <v/>
      </c>
    </row>
    <row r="815" spans="3:11" ht="27.6" customHeight="1" x14ac:dyDescent="0.25">
      <c r="C815" s="1"/>
      <c r="D815" s="1"/>
      <c r="E815" s="1"/>
      <c r="F815" s="39"/>
      <c r="G815" s="39"/>
      <c r="H815" s="2"/>
      <c r="I815" s="2"/>
      <c r="J815" s="2"/>
      <c r="K815" s="105" t="str">
        <f t="shared" ca="1" si="12"/>
        <v/>
      </c>
    </row>
    <row r="816" spans="3:11" ht="27.6" customHeight="1" x14ac:dyDescent="0.25">
      <c r="C816" s="1"/>
      <c r="D816" s="1"/>
      <c r="E816" s="1"/>
      <c r="F816" s="39"/>
      <c r="G816" s="39"/>
      <c r="H816" s="2"/>
      <c r="I816" s="2"/>
      <c r="J816" s="2"/>
      <c r="K816" s="105" t="str">
        <f t="shared" ca="1" si="12"/>
        <v/>
      </c>
    </row>
    <row r="817" spans="3:11" ht="27.6" customHeight="1" x14ac:dyDescent="0.25">
      <c r="C817" s="1"/>
      <c r="D817" s="1"/>
      <c r="E817" s="1"/>
      <c r="F817" s="39"/>
      <c r="G817" s="39"/>
      <c r="H817" s="2"/>
      <c r="I817" s="2"/>
      <c r="J817" s="2"/>
      <c r="K817" s="105" t="str">
        <f t="shared" ca="1" si="12"/>
        <v/>
      </c>
    </row>
    <row r="818" spans="3:11" ht="27.6" customHeight="1" x14ac:dyDescent="0.25">
      <c r="C818" s="1"/>
      <c r="D818" s="1"/>
      <c r="E818" s="1"/>
      <c r="F818" s="39"/>
      <c r="G818" s="39"/>
      <c r="H818" s="2"/>
      <c r="I818" s="2"/>
      <c r="J818" s="2"/>
      <c r="K818" s="105" t="str">
        <f t="shared" ca="1" si="12"/>
        <v/>
      </c>
    </row>
    <row r="819" spans="3:11" ht="27.6" customHeight="1" x14ac:dyDescent="0.25">
      <c r="C819" s="1"/>
      <c r="D819" s="1"/>
      <c r="E819" s="1"/>
      <c r="F819" s="39"/>
      <c r="G819" s="39"/>
      <c r="H819" s="2"/>
      <c r="I819" s="2"/>
      <c r="J819" s="2"/>
      <c r="K819" s="105" t="str">
        <f t="shared" ca="1" si="12"/>
        <v/>
      </c>
    </row>
    <row r="820" spans="3:11" ht="27.6" customHeight="1" x14ac:dyDescent="0.25">
      <c r="C820" s="1"/>
      <c r="D820" s="1"/>
      <c r="E820" s="1"/>
      <c r="F820" s="39"/>
      <c r="G820" s="39"/>
      <c r="H820" s="2"/>
      <c r="I820" s="2"/>
      <c r="J820" s="2"/>
      <c r="K820" s="105" t="str">
        <f t="shared" ca="1" si="12"/>
        <v/>
      </c>
    </row>
    <row r="821" spans="3:11" ht="27.6" customHeight="1" x14ac:dyDescent="0.25">
      <c r="C821" s="1"/>
      <c r="D821" s="1"/>
      <c r="E821" s="1"/>
      <c r="F821" s="39"/>
      <c r="G821" s="39"/>
      <c r="H821" s="2"/>
      <c r="I821" s="2"/>
      <c r="J821" s="2"/>
      <c r="K821" s="105" t="str">
        <f t="shared" ca="1" si="12"/>
        <v/>
      </c>
    </row>
    <row r="822" spans="3:11" ht="27.6" customHeight="1" x14ac:dyDescent="0.25">
      <c r="C822" s="1"/>
      <c r="D822" s="1"/>
      <c r="E822" s="1"/>
      <c r="F822" s="39"/>
      <c r="G822" s="39"/>
      <c r="H822" s="2"/>
      <c r="I822" s="2"/>
      <c r="J822" s="2"/>
      <c r="K822" s="105" t="str">
        <f t="shared" ca="1" si="12"/>
        <v/>
      </c>
    </row>
    <row r="823" spans="3:11" ht="27.6" customHeight="1" x14ac:dyDescent="0.25">
      <c r="C823" s="1"/>
      <c r="D823" s="1"/>
      <c r="E823" s="1"/>
      <c r="F823" s="39"/>
      <c r="G823" s="39"/>
      <c r="H823" s="2"/>
      <c r="I823" s="2"/>
      <c r="J823" s="2"/>
      <c r="K823" s="105" t="str">
        <f t="shared" ca="1" si="12"/>
        <v/>
      </c>
    </row>
    <row r="824" spans="3:11" ht="27.6" customHeight="1" x14ac:dyDescent="0.25">
      <c r="C824" s="1"/>
      <c r="D824" s="1"/>
      <c r="E824" s="1"/>
      <c r="F824" s="39"/>
      <c r="G824" s="39"/>
      <c r="H824" s="2"/>
      <c r="I824" s="2"/>
      <c r="J824" s="2"/>
      <c r="K824" s="105" t="str">
        <f t="shared" ca="1" si="12"/>
        <v/>
      </c>
    </row>
    <row r="825" spans="3:11" ht="27.6" customHeight="1" x14ac:dyDescent="0.25">
      <c r="C825" s="1"/>
      <c r="D825" s="1"/>
      <c r="E825" s="1"/>
      <c r="F825" s="39"/>
      <c r="G825" s="39"/>
      <c r="H825" s="2"/>
      <c r="I825" s="2"/>
      <c r="J825" s="2"/>
      <c r="K825" s="105" t="str">
        <f t="shared" ca="1" si="12"/>
        <v/>
      </c>
    </row>
    <row r="826" spans="3:11" ht="27.6" customHeight="1" x14ac:dyDescent="0.25">
      <c r="C826" s="1"/>
      <c r="D826" s="1"/>
      <c r="E826" s="1"/>
      <c r="F826" s="39"/>
      <c r="G826" s="39"/>
      <c r="H826" s="2"/>
      <c r="I826" s="2"/>
      <c r="J826" s="2"/>
      <c r="K826" s="105" t="str">
        <f t="shared" ca="1" si="12"/>
        <v/>
      </c>
    </row>
    <row r="827" spans="3:11" ht="27.6" customHeight="1" x14ac:dyDescent="0.25">
      <c r="C827" s="1"/>
      <c r="D827" s="1"/>
      <c r="E827" s="1"/>
      <c r="F827" s="39"/>
      <c r="G827" s="39"/>
      <c r="H827" s="2"/>
      <c r="I827" s="2"/>
      <c r="J827" s="2"/>
      <c r="K827" s="105" t="str">
        <f t="shared" ca="1" si="12"/>
        <v/>
      </c>
    </row>
    <row r="828" spans="3:11" ht="27.6" customHeight="1" x14ac:dyDescent="0.25">
      <c r="C828" s="1"/>
      <c r="D828" s="1"/>
      <c r="E828" s="1"/>
      <c r="F828" s="39"/>
      <c r="G828" s="39"/>
      <c r="H828" s="2"/>
      <c r="I828" s="2"/>
      <c r="J828" s="2"/>
      <c r="K828" s="105" t="str">
        <f t="shared" ca="1" si="12"/>
        <v/>
      </c>
    </row>
    <row r="829" spans="3:11" ht="27.6" customHeight="1" x14ac:dyDescent="0.25">
      <c r="C829" s="1"/>
      <c r="D829" s="1"/>
      <c r="E829" s="1"/>
      <c r="F829" s="39"/>
      <c r="G829" s="39"/>
      <c r="H829" s="2"/>
      <c r="I829" s="2"/>
      <c r="J829" s="2"/>
      <c r="K829" s="105" t="str">
        <f t="shared" ca="1" si="12"/>
        <v/>
      </c>
    </row>
    <row r="830" spans="3:11" ht="27.6" customHeight="1" x14ac:dyDescent="0.25">
      <c r="C830" s="1"/>
      <c r="D830" s="1"/>
      <c r="E830" s="1"/>
      <c r="F830" s="39"/>
      <c r="G830" s="39"/>
      <c r="H830" s="2"/>
      <c r="I830" s="2"/>
      <c r="J830" s="2"/>
      <c r="K830" s="105" t="str">
        <f t="shared" ca="1" si="12"/>
        <v/>
      </c>
    </row>
    <row r="831" spans="3:11" ht="27.6" customHeight="1" x14ac:dyDescent="0.25">
      <c r="C831" s="1"/>
      <c r="D831" s="1"/>
      <c r="E831" s="1"/>
      <c r="F831" s="39"/>
      <c r="G831" s="39"/>
      <c r="H831" s="2"/>
      <c r="I831" s="2"/>
      <c r="J831" s="2"/>
      <c r="K831" s="105" t="str">
        <f t="shared" ca="1" si="12"/>
        <v/>
      </c>
    </row>
    <row r="832" spans="3:11" ht="27.6" customHeight="1" x14ac:dyDescent="0.25">
      <c r="C832" s="1"/>
      <c r="D832" s="1"/>
      <c r="E832" s="1"/>
      <c r="F832" s="39"/>
      <c r="G832" s="39"/>
      <c r="H832" s="2"/>
      <c r="I832" s="2"/>
      <c r="J832" s="2"/>
      <c r="K832" s="105" t="str">
        <f t="shared" ca="1" si="12"/>
        <v/>
      </c>
    </row>
    <row r="833" spans="3:11" ht="27.6" customHeight="1" x14ac:dyDescent="0.25">
      <c r="C833" s="1"/>
      <c r="D833" s="1"/>
      <c r="E833" s="1"/>
      <c r="F833" s="39"/>
      <c r="G833" s="39"/>
      <c r="H833" s="2"/>
      <c r="I833" s="2"/>
      <c r="J833" s="2"/>
      <c r="K833" s="105" t="str">
        <f t="shared" ca="1" si="12"/>
        <v/>
      </c>
    </row>
    <row r="834" spans="3:11" ht="27.6" customHeight="1" x14ac:dyDescent="0.25">
      <c r="C834" s="1"/>
      <c r="D834" s="1"/>
      <c r="E834" s="1"/>
      <c r="F834" s="39"/>
      <c r="G834" s="39"/>
      <c r="H834" s="2"/>
      <c r="I834" s="2"/>
      <c r="J834" s="2"/>
      <c r="K834" s="105" t="str">
        <f t="shared" ca="1" si="12"/>
        <v/>
      </c>
    </row>
    <row r="835" spans="3:11" ht="27.6" customHeight="1" x14ac:dyDescent="0.25">
      <c r="C835" s="1"/>
      <c r="D835" s="1"/>
      <c r="E835" s="1"/>
      <c r="F835" s="39"/>
      <c r="G835" s="39"/>
      <c r="H835" s="2"/>
      <c r="I835" s="2"/>
      <c r="J835" s="2"/>
      <c r="K835" s="105" t="str">
        <f t="shared" ca="1" si="12"/>
        <v/>
      </c>
    </row>
    <row r="836" spans="3:11" ht="27.6" customHeight="1" x14ac:dyDescent="0.25">
      <c r="C836" s="1"/>
      <c r="D836" s="1"/>
      <c r="E836" s="1"/>
      <c r="F836" s="39"/>
      <c r="G836" s="39"/>
      <c r="H836" s="2"/>
      <c r="I836" s="2"/>
      <c r="J836" s="2"/>
      <c r="K836" s="105" t="str">
        <f t="shared" ca="1" si="12"/>
        <v/>
      </c>
    </row>
    <row r="837" spans="3:11" ht="27.6" customHeight="1" x14ac:dyDescent="0.25">
      <c r="C837" s="1"/>
      <c r="D837" s="1"/>
      <c r="E837" s="1"/>
      <c r="F837" s="39"/>
      <c r="G837" s="39"/>
      <c r="H837" s="2"/>
      <c r="I837" s="2"/>
      <c r="J837" s="2"/>
      <c r="K837" s="105" t="str">
        <f t="shared" ca="1" si="12"/>
        <v/>
      </c>
    </row>
    <row r="838" spans="3:11" ht="27.6" customHeight="1" x14ac:dyDescent="0.25">
      <c r="C838" s="1"/>
      <c r="D838" s="1"/>
      <c r="E838" s="1"/>
      <c r="F838" s="39"/>
      <c r="G838" s="39"/>
      <c r="H838" s="2"/>
      <c r="I838" s="2"/>
      <c r="J838" s="2"/>
      <c r="K838" s="105" t="str">
        <f t="shared" ref="K838:K901" ca="1" si="13">IFERROR(IF(C838="","",IF(H838="","Insertar la fecha de inicio",IF(I838="","Insertar la fecha de finalización prevista",IF(AND(J838&lt;&gt;"",J838&gt;I838),"Completado con retraso",IF(AND(J838&lt;&gt;"",J838&lt;=I838),"Concluido",IF(AND(I838&lt;TODAY(),J838=""),"Atrasado",IF(AND(J838="",H838&lt;=TODAY(),I838&gt;=TODAY()),"En curso",IF(H838&gt;TODAY(),"No iniciado","")))))))),"")</f>
        <v/>
      </c>
    </row>
    <row r="839" spans="3:11" ht="27.6" customHeight="1" x14ac:dyDescent="0.25">
      <c r="C839" s="1"/>
      <c r="D839" s="1"/>
      <c r="E839" s="1"/>
      <c r="F839" s="39"/>
      <c r="G839" s="39"/>
      <c r="H839" s="2"/>
      <c r="I839" s="2"/>
      <c r="J839" s="2"/>
      <c r="K839" s="105" t="str">
        <f t="shared" ca="1" si="13"/>
        <v/>
      </c>
    </row>
    <row r="840" spans="3:11" ht="27.6" customHeight="1" x14ac:dyDescent="0.25">
      <c r="C840" s="1"/>
      <c r="D840" s="1"/>
      <c r="E840" s="1"/>
      <c r="F840" s="39"/>
      <c r="G840" s="39"/>
      <c r="H840" s="2"/>
      <c r="I840" s="2"/>
      <c r="J840" s="2"/>
      <c r="K840" s="105" t="str">
        <f t="shared" ca="1" si="13"/>
        <v/>
      </c>
    </row>
    <row r="841" spans="3:11" ht="27.6" customHeight="1" x14ac:dyDescent="0.25">
      <c r="C841" s="1"/>
      <c r="D841" s="1"/>
      <c r="E841" s="1"/>
      <c r="F841" s="39"/>
      <c r="G841" s="39"/>
      <c r="H841" s="2"/>
      <c r="I841" s="2"/>
      <c r="J841" s="2"/>
      <c r="K841" s="105" t="str">
        <f t="shared" ca="1" si="13"/>
        <v/>
      </c>
    </row>
    <row r="842" spans="3:11" ht="27.6" customHeight="1" x14ac:dyDescent="0.25">
      <c r="C842" s="1"/>
      <c r="D842" s="1"/>
      <c r="E842" s="1"/>
      <c r="F842" s="39"/>
      <c r="G842" s="39"/>
      <c r="H842" s="2"/>
      <c r="I842" s="2"/>
      <c r="J842" s="2"/>
      <c r="K842" s="105" t="str">
        <f t="shared" ca="1" si="13"/>
        <v/>
      </c>
    </row>
    <row r="843" spans="3:11" ht="27.6" customHeight="1" x14ac:dyDescent="0.25">
      <c r="C843" s="1"/>
      <c r="D843" s="1"/>
      <c r="E843" s="1"/>
      <c r="F843" s="39"/>
      <c r="G843" s="39"/>
      <c r="H843" s="2"/>
      <c r="I843" s="2"/>
      <c r="J843" s="2"/>
      <c r="K843" s="105" t="str">
        <f t="shared" ca="1" si="13"/>
        <v/>
      </c>
    </row>
    <row r="844" spans="3:11" ht="27.6" customHeight="1" x14ac:dyDescent="0.25">
      <c r="C844" s="1"/>
      <c r="D844" s="1"/>
      <c r="E844" s="1"/>
      <c r="F844" s="39"/>
      <c r="G844" s="39"/>
      <c r="H844" s="2"/>
      <c r="I844" s="2"/>
      <c r="J844" s="2"/>
      <c r="K844" s="105" t="str">
        <f t="shared" ca="1" si="13"/>
        <v/>
      </c>
    </row>
    <row r="845" spans="3:11" ht="27.6" customHeight="1" x14ac:dyDescent="0.25">
      <c r="C845" s="1"/>
      <c r="D845" s="1"/>
      <c r="E845" s="1"/>
      <c r="F845" s="39"/>
      <c r="G845" s="39"/>
      <c r="H845" s="2"/>
      <c r="I845" s="2"/>
      <c r="J845" s="2"/>
      <c r="K845" s="105" t="str">
        <f t="shared" ca="1" si="13"/>
        <v/>
      </c>
    </row>
    <row r="846" spans="3:11" ht="27.6" customHeight="1" x14ac:dyDescent="0.25">
      <c r="C846" s="1"/>
      <c r="D846" s="1"/>
      <c r="E846" s="1"/>
      <c r="F846" s="39"/>
      <c r="G846" s="39"/>
      <c r="H846" s="2"/>
      <c r="I846" s="2"/>
      <c r="J846" s="2"/>
      <c r="K846" s="105" t="str">
        <f t="shared" ca="1" si="13"/>
        <v/>
      </c>
    </row>
    <row r="847" spans="3:11" ht="27.6" customHeight="1" x14ac:dyDescent="0.25">
      <c r="C847" s="1"/>
      <c r="D847" s="1"/>
      <c r="E847" s="1"/>
      <c r="F847" s="39"/>
      <c r="G847" s="39"/>
      <c r="H847" s="2"/>
      <c r="I847" s="2"/>
      <c r="J847" s="2"/>
      <c r="K847" s="105" t="str">
        <f t="shared" ca="1" si="13"/>
        <v/>
      </c>
    </row>
    <row r="848" spans="3:11" ht="27.6" customHeight="1" x14ac:dyDescent="0.25">
      <c r="C848" s="1"/>
      <c r="D848" s="1"/>
      <c r="E848" s="1"/>
      <c r="F848" s="39"/>
      <c r="G848" s="39"/>
      <c r="H848" s="2"/>
      <c r="I848" s="2"/>
      <c r="J848" s="2"/>
      <c r="K848" s="105" t="str">
        <f t="shared" ca="1" si="13"/>
        <v/>
      </c>
    </row>
    <row r="849" spans="3:11" ht="27.6" customHeight="1" x14ac:dyDescent="0.25">
      <c r="C849" s="1"/>
      <c r="D849" s="1"/>
      <c r="E849" s="1"/>
      <c r="F849" s="39"/>
      <c r="G849" s="39"/>
      <c r="H849" s="2"/>
      <c r="I849" s="2"/>
      <c r="J849" s="2"/>
      <c r="K849" s="105" t="str">
        <f t="shared" ca="1" si="13"/>
        <v/>
      </c>
    </row>
    <row r="850" spans="3:11" ht="27.6" customHeight="1" x14ac:dyDescent="0.25">
      <c r="C850" s="1"/>
      <c r="D850" s="1"/>
      <c r="E850" s="1"/>
      <c r="F850" s="39"/>
      <c r="G850" s="39"/>
      <c r="H850" s="2"/>
      <c r="I850" s="2"/>
      <c r="J850" s="2"/>
      <c r="K850" s="105" t="str">
        <f t="shared" ca="1" si="13"/>
        <v/>
      </c>
    </row>
    <row r="851" spans="3:11" ht="27.6" customHeight="1" x14ac:dyDescent="0.25">
      <c r="C851" s="1"/>
      <c r="D851" s="1"/>
      <c r="E851" s="1"/>
      <c r="F851" s="39"/>
      <c r="G851" s="39"/>
      <c r="H851" s="2"/>
      <c r="I851" s="2"/>
      <c r="J851" s="2"/>
      <c r="K851" s="105" t="str">
        <f t="shared" ca="1" si="13"/>
        <v/>
      </c>
    </row>
    <row r="852" spans="3:11" ht="27.6" customHeight="1" x14ac:dyDescent="0.25">
      <c r="C852" s="1"/>
      <c r="D852" s="1"/>
      <c r="E852" s="1"/>
      <c r="F852" s="39"/>
      <c r="G852" s="39"/>
      <c r="H852" s="2"/>
      <c r="I852" s="2"/>
      <c r="J852" s="2"/>
      <c r="K852" s="105" t="str">
        <f t="shared" ca="1" si="13"/>
        <v/>
      </c>
    </row>
    <row r="853" spans="3:11" ht="27.6" customHeight="1" x14ac:dyDescent="0.25">
      <c r="C853" s="1"/>
      <c r="D853" s="1"/>
      <c r="E853" s="1"/>
      <c r="F853" s="39"/>
      <c r="G853" s="39"/>
      <c r="H853" s="2"/>
      <c r="I853" s="2"/>
      <c r="J853" s="2"/>
      <c r="K853" s="105" t="str">
        <f t="shared" ca="1" si="13"/>
        <v/>
      </c>
    </row>
    <row r="854" spans="3:11" ht="27.6" customHeight="1" x14ac:dyDescent="0.25">
      <c r="C854" s="1"/>
      <c r="D854" s="1"/>
      <c r="E854" s="1"/>
      <c r="F854" s="39"/>
      <c r="G854" s="39"/>
      <c r="H854" s="2"/>
      <c r="I854" s="2"/>
      <c r="J854" s="2"/>
      <c r="K854" s="105" t="str">
        <f t="shared" ca="1" si="13"/>
        <v/>
      </c>
    </row>
    <row r="855" spans="3:11" ht="27.6" customHeight="1" x14ac:dyDescent="0.25">
      <c r="C855" s="1"/>
      <c r="D855" s="1"/>
      <c r="E855" s="1"/>
      <c r="F855" s="39"/>
      <c r="G855" s="39"/>
      <c r="H855" s="2"/>
      <c r="I855" s="2"/>
      <c r="J855" s="2"/>
      <c r="K855" s="105" t="str">
        <f t="shared" ca="1" si="13"/>
        <v/>
      </c>
    </row>
    <row r="856" spans="3:11" ht="27.6" customHeight="1" x14ac:dyDescent="0.25">
      <c r="C856" s="1"/>
      <c r="D856" s="1"/>
      <c r="E856" s="1"/>
      <c r="F856" s="39"/>
      <c r="G856" s="39"/>
      <c r="H856" s="2"/>
      <c r="I856" s="2"/>
      <c r="J856" s="2"/>
      <c r="K856" s="105" t="str">
        <f t="shared" ca="1" si="13"/>
        <v/>
      </c>
    </row>
    <row r="857" spans="3:11" ht="27.6" customHeight="1" x14ac:dyDescent="0.25">
      <c r="C857" s="1"/>
      <c r="D857" s="1"/>
      <c r="E857" s="1"/>
      <c r="F857" s="39"/>
      <c r="G857" s="39"/>
      <c r="H857" s="2"/>
      <c r="I857" s="2"/>
      <c r="J857" s="2"/>
      <c r="K857" s="105" t="str">
        <f t="shared" ca="1" si="13"/>
        <v/>
      </c>
    </row>
    <row r="858" spans="3:11" ht="27.6" customHeight="1" x14ac:dyDescent="0.25">
      <c r="C858" s="1"/>
      <c r="D858" s="1"/>
      <c r="E858" s="1"/>
      <c r="F858" s="39"/>
      <c r="G858" s="39"/>
      <c r="H858" s="2"/>
      <c r="I858" s="2"/>
      <c r="J858" s="2"/>
      <c r="K858" s="105" t="str">
        <f t="shared" ca="1" si="13"/>
        <v/>
      </c>
    </row>
    <row r="859" spans="3:11" ht="27.6" customHeight="1" x14ac:dyDescent="0.25">
      <c r="C859" s="1"/>
      <c r="D859" s="1"/>
      <c r="E859" s="1"/>
      <c r="F859" s="39"/>
      <c r="G859" s="39"/>
      <c r="H859" s="2"/>
      <c r="I859" s="2"/>
      <c r="J859" s="2"/>
      <c r="K859" s="105" t="str">
        <f t="shared" ca="1" si="13"/>
        <v/>
      </c>
    </row>
    <row r="860" spans="3:11" ht="27.6" customHeight="1" x14ac:dyDescent="0.25">
      <c r="C860" s="1"/>
      <c r="D860" s="1"/>
      <c r="E860" s="1"/>
      <c r="F860" s="39"/>
      <c r="G860" s="39"/>
      <c r="H860" s="2"/>
      <c r="I860" s="2"/>
      <c r="J860" s="2"/>
      <c r="K860" s="105" t="str">
        <f t="shared" ca="1" si="13"/>
        <v/>
      </c>
    </row>
    <row r="861" spans="3:11" ht="27.6" customHeight="1" x14ac:dyDescent="0.25">
      <c r="C861" s="1"/>
      <c r="D861" s="1"/>
      <c r="E861" s="1"/>
      <c r="F861" s="39"/>
      <c r="G861" s="39"/>
      <c r="H861" s="2"/>
      <c r="I861" s="2"/>
      <c r="J861" s="2"/>
      <c r="K861" s="105" t="str">
        <f t="shared" ca="1" si="13"/>
        <v/>
      </c>
    </row>
    <row r="862" spans="3:11" ht="27.6" customHeight="1" x14ac:dyDescent="0.25">
      <c r="C862" s="1"/>
      <c r="D862" s="1"/>
      <c r="E862" s="1"/>
      <c r="F862" s="39"/>
      <c r="G862" s="39"/>
      <c r="H862" s="2"/>
      <c r="I862" s="2"/>
      <c r="J862" s="2"/>
      <c r="K862" s="105" t="str">
        <f t="shared" ca="1" si="13"/>
        <v/>
      </c>
    </row>
    <row r="863" spans="3:11" ht="27.6" customHeight="1" x14ac:dyDescent="0.25">
      <c r="C863" s="1"/>
      <c r="D863" s="1"/>
      <c r="E863" s="1"/>
      <c r="F863" s="39"/>
      <c r="G863" s="39"/>
      <c r="H863" s="2"/>
      <c r="I863" s="2"/>
      <c r="J863" s="2"/>
      <c r="K863" s="105" t="str">
        <f t="shared" ca="1" si="13"/>
        <v/>
      </c>
    </row>
    <row r="864" spans="3:11" ht="27.6" customHeight="1" x14ac:dyDescent="0.25">
      <c r="C864" s="1"/>
      <c r="D864" s="1"/>
      <c r="E864" s="1"/>
      <c r="F864" s="39"/>
      <c r="G864" s="39"/>
      <c r="H864" s="2"/>
      <c r="I864" s="2"/>
      <c r="J864" s="2"/>
      <c r="K864" s="105" t="str">
        <f t="shared" ca="1" si="13"/>
        <v/>
      </c>
    </row>
    <row r="865" spans="3:11" ht="27.6" customHeight="1" x14ac:dyDescent="0.25">
      <c r="C865" s="1"/>
      <c r="D865" s="1"/>
      <c r="E865" s="1"/>
      <c r="F865" s="39"/>
      <c r="G865" s="39"/>
      <c r="H865" s="2"/>
      <c r="I865" s="2"/>
      <c r="J865" s="2"/>
      <c r="K865" s="105" t="str">
        <f t="shared" ca="1" si="13"/>
        <v/>
      </c>
    </row>
    <row r="866" spans="3:11" ht="27.6" customHeight="1" x14ac:dyDescent="0.25">
      <c r="C866" s="1"/>
      <c r="D866" s="1"/>
      <c r="E866" s="1"/>
      <c r="F866" s="39"/>
      <c r="G866" s="39"/>
      <c r="H866" s="2"/>
      <c r="I866" s="2"/>
      <c r="J866" s="2"/>
      <c r="K866" s="105" t="str">
        <f t="shared" ca="1" si="13"/>
        <v/>
      </c>
    </row>
    <row r="867" spans="3:11" ht="27.6" customHeight="1" x14ac:dyDescent="0.25">
      <c r="C867" s="1"/>
      <c r="D867" s="1"/>
      <c r="E867" s="1"/>
      <c r="F867" s="39"/>
      <c r="G867" s="39"/>
      <c r="H867" s="2"/>
      <c r="I867" s="2"/>
      <c r="J867" s="2"/>
      <c r="K867" s="105" t="str">
        <f t="shared" ca="1" si="13"/>
        <v/>
      </c>
    </row>
    <row r="868" spans="3:11" ht="27.6" customHeight="1" x14ac:dyDescent="0.25">
      <c r="C868" s="1"/>
      <c r="D868" s="1"/>
      <c r="E868" s="1"/>
      <c r="F868" s="39"/>
      <c r="G868" s="39"/>
      <c r="H868" s="2"/>
      <c r="I868" s="2"/>
      <c r="J868" s="2"/>
      <c r="K868" s="105" t="str">
        <f t="shared" ca="1" si="13"/>
        <v/>
      </c>
    </row>
    <row r="869" spans="3:11" ht="27.6" customHeight="1" x14ac:dyDescent="0.25">
      <c r="C869" s="1"/>
      <c r="D869" s="1"/>
      <c r="E869" s="1"/>
      <c r="F869" s="39"/>
      <c r="G869" s="39"/>
      <c r="H869" s="2"/>
      <c r="I869" s="2"/>
      <c r="J869" s="2"/>
      <c r="K869" s="105" t="str">
        <f t="shared" ca="1" si="13"/>
        <v/>
      </c>
    </row>
    <row r="870" spans="3:11" ht="27.6" customHeight="1" x14ac:dyDescent="0.25">
      <c r="C870" s="1"/>
      <c r="D870" s="1"/>
      <c r="E870" s="1"/>
      <c r="F870" s="39"/>
      <c r="G870" s="39"/>
      <c r="H870" s="2"/>
      <c r="I870" s="2"/>
      <c r="J870" s="2"/>
      <c r="K870" s="105" t="str">
        <f t="shared" ca="1" si="13"/>
        <v/>
      </c>
    </row>
    <row r="871" spans="3:11" ht="27.6" customHeight="1" x14ac:dyDescent="0.25">
      <c r="C871" s="1"/>
      <c r="D871" s="1"/>
      <c r="E871" s="1"/>
      <c r="F871" s="39"/>
      <c r="G871" s="39"/>
      <c r="H871" s="2"/>
      <c r="I871" s="2"/>
      <c r="J871" s="2"/>
      <c r="K871" s="105" t="str">
        <f t="shared" ca="1" si="13"/>
        <v/>
      </c>
    </row>
    <row r="872" spans="3:11" ht="27.6" customHeight="1" x14ac:dyDescent="0.25">
      <c r="C872" s="1"/>
      <c r="D872" s="1"/>
      <c r="E872" s="1"/>
      <c r="F872" s="39"/>
      <c r="G872" s="39"/>
      <c r="H872" s="2"/>
      <c r="I872" s="2"/>
      <c r="J872" s="2"/>
      <c r="K872" s="105" t="str">
        <f t="shared" ca="1" si="13"/>
        <v/>
      </c>
    </row>
    <row r="873" spans="3:11" ht="27.6" customHeight="1" x14ac:dyDescent="0.25">
      <c r="C873" s="1"/>
      <c r="D873" s="1"/>
      <c r="E873" s="1"/>
      <c r="F873" s="39"/>
      <c r="G873" s="39"/>
      <c r="H873" s="2"/>
      <c r="I873" s="2"/>
      <c r="J873" s="2"/>
      <c r="K873" s="105" t="str">
        <f t="shared" ca="1" si="13"/>
        <v/>
      </c>
    </row>
    <row r="874" spans="3:11" ht="27.6" customHeight="1" x14ac:dyDescent="0.25">
      <c r="C874" s="1"/>
      <c r="D874" s="1"/>
      <c r="E874" s="1"/>
      <c r="F874" s="39"/>
      <c r="G874" s="39"/>
      <c r="H874" s="2"/>
      <c r="I874" s="2"/>
      <c r="J874" s="2"/>
      <c r="K874" s="105" t="str">
        <f t="shared" ca="1" si="13"/>
        <v/>
      </c>
    </row>
    <row r="875" spans="3:11" ht="27.6" customHeight="1" x14ac:dyDescent="0.25">
      <c r="C875" s="1"/>
      <c r="D875" s="1"/>
      <c r="E875" s="1"/>
      <c r="F875" s="39"/>
      <c r="G875" s="39"/>
      <c r="H875" s="2"/>
      <c r="I875" s="2"/>
      <c r="J875" s="2"/>
      <c r="K875" s="105" t="str">
        <f t="shared" ca="1" si="13"/>
        <v/>
      </c>
    </row>
    <row r="876" spans="3:11" ht="27.6" customHeight="1" x14ac:dyDescent="0.25">
      <c r="C876" s="1"/>
      <c r="D876" s="1"/>
      <c r="E876" s="1"/>
      <c r="F876" s="39"/>
      <c r="G876" s="39"/>
      <c r="H876" s="2"/>
      <c r="I876" s="2"/>
      <c r="J876" s="2"/>
      <c r="K876" s="105" t="str">
        <f t="shared" ca="1" si="13"/>
        <v/>
      </c>
    </row>
    <row r="877" spans="3:11" ht="27.6" customHeight="1" x14ac:dyDescent="0.25">
      <c r="C877" s="1"/>
      <c r="D877" s="1"/>
      <c r="E877" s="1"/>
      <c r="F877" s="39"/>
      <c r="G877" s="39"/>
      <c r="H877" s="2"/>
      <c r="I877" s="2"/>
      <c r="J877" s="2"/>
      <c r="K877" s="105" t="str">
        <f t="shared" ca="1" si="13"/>
        <v/>
      </c>
    </row>
    <row r="878" spans="3:11" ht="27.6" customHeight="1" x14ac:dyDescent="0.25">
      <c r="C878" s="1"/>
      <c r="D878" s="1"/>
      <c r="E878" s="1"/>
      <c r="F878" s="39"/>
      <c r="G878" s="39"/>
      <c r="H878" s="2"/>
      <c r="I878" s="2"/>
      <c r="J878" s="2"/>
      <c r="K878" s="105" t="str">
        <f t="shared" ca="1" si="13"/>
        <v/>
      </c>
    </row>
    <row r="879" spans="3:11" ht="27.6" customHeight="1" x14ac:dyDescent="0.25">
      <c r="C879" s="1"/>
      <c r="D879" s="1"/>
      <c r="E879" s="1"/>
      <c r="F879" s="39"/>
      <c r="G879" s="39"/>
      <c r="H879" s="2"/>
      <c r="I879" s="2"/>
      <c r="J879" s="2"/>
      <c r="K879" s="105" t="str">
        <f t="shared" ca="1" si="13"/>
        <v/>
      </c>
    </row>
    <row r="880" spans="3:11" ht="27.6" customHeight="1" x14ac:dyDescent="0.25">
      <c r="C880" s="1"/>
      <c r="D880" s="1"/>
      <c r="E880" s="1"/>
      <c r="F880" s="39"/>
      <c r="G880" s="39"/>
      <c r="H880" s="2"/>
      <c r="I880" s="2"/>
      <c r="J880" s="2"/>
      <c r="K880" s="105" t="str">
        <f t="shared" ca="1" si="13"/>
        <v/>
      </c>
    </row>
    <row r="881" spans="3:11" ht="27.6" customHeight="1" x14ac:dyDescent="0.25">
      <c r="C881" s="1"/>
      <c r="D881" s="1"/>
      <c r="E881" s="1"/>
      <c r="F881" s="39"/>
      <c r="G881" s="39"/>
      <c r="H881" s="2"/>
      <c r="I881" s="2"/>
      <c r="J881" s="2"/>
      <c r="K881" s="105" t="str">
        <f t="shared" ca="1" si="13"/>
        <v/>
      </c>
    </row>
    <row r="882" spans="3:11" ht="27.6" customHeight="1" x14ac:dyDescent="0.25">
      <c r="C882" s="1"/>
      <c r="D882" s="1"/>
      <c r="E882" s="1"/>
      <c r="F882" s="39"/>
      <c r="G882" s="39"/>
      <c r="H882" s="2"/>
      <c r="I882" s="2"/>
      <c r="J882" s="2"/>
      <c r="K882" s="105" t="str">
        <f t="shared" ca="1" si="13"/>
        <v/>
      </c>
    </row>
    <row r="883" spans="3:11" ht="27.6" customHeight="1" x14ac:dyDescent="0.25">
      <c r="C883" s="1"/>
      <c r="D883" s="1"/>
      <c r="E883" s="1"/>
      <c r="F883" s="39"/>
      <c r="G883" s="39"/>
      <c r="H883" s="2"/>
      <c r="I883" s="2"/>
      <c r="J883" s="2"/>
      <c r="K883" s="105" t="str">
        <f t="shared" ca="1" si="13"/>
        <v/>
      </c>
    </row>
    <row r="884" spans="3:11" ht="27.6" customHeight="1" x14ac:dyDescent="0.25">
      <c r="C884" s="1"/>
      <c r="D884" s="1"/>
      <c r="E884" s="1"/>
      <c r="F884" s="39"/>
      <c r="G884" s="39"/>
      <c r="H884" s="2"/>
      <c r="I884" s="2"/>
      <c r="J884" s="2"/>
      <c r="K884" s="105" t="str">
        <f t="shared" ca="1" si="13"/>
        <v/>
      </c>
    </row>
    <row r="885" spans="3:11" ht="27.6" customHeight="1" x14ac:dyDescent="0.25">
      <c r="C885" s="1"/>
      <c r="D885" s="1"/>
      <c r="E885" s="1"/>
      <c r="F885" s="39"/>
      <c r="G885" s="39"/>
      <c r="H885" s="2"/>
      <c r="I885" s="2"/>
      <c r="J885" s="2"/>
      <c r="K885" s="105" t="str">
        <f t="shared" ca="1" si="13"/>
        <v/>
      </c>
    </row>
    <row r="886" spans="3:11" ht="27.6" customHeight="1" x14ac:dyDescent="0.25">
      <c r="C886" s="1"/>
      <c r="D886" s="1"/>
      <c r="E886" s="1"/>
      <c r="F886" s="39"/>
      <c r="G886" s="39"/>
      <c r="H886" s="2"/>
      <c r="I886" s="2"/>
      <c r="J886" s="2"/>
      <c r="K886" s="105" t="str">
        <f t="shared" ca="1" si="13"/>
        <v/>
      </c>
    </row>
    <row r="887" spans="3:11" ht="27.6" customHeight="1" x14ac:dyDescent="0.25">
      <c r="C887" s="1"/>
      <c r="D887" s="1"/>
      <c r="E887" s="1"/>
      <c r="F887" s="39"/>
      <c r="G887" s="39"/>
      <c r="H887" s="2"/>
      <c r="I887" s="2"/>
      <c r="J887" s="2"/>
      <c r="K887" s="105" t="str">
        <f t="shared" ca="1" si="13"/>
        <v/>
      </c>
    </row>
    <row r="888" spans="3:11" ht="27.6" customHeight="1" x14ac:dyDescent="0.25">
      <c r="C888" s="1"/>
      <c r="D888" s="1"/>
      <c r="E888" s="1"/>
      <c r="F888" s="39"/>
      <c r="G888" s="39"/>
      <c r="H888" s="2"/>
      <c r="I888" s="2"/>
      <c r="J888" s="2"/>
      <c r="K888" s="105" t="str">
        <f t="shared" ca="1" si="13"/>
        <v/>
      </c>
    </row>
    <row r="889" spans="3:11" ht="27.6" customHeight="1" x14ac:dyDescent="0.25">
      <c r="C889" s="1"/>
      <c r="D889" s="1"/>
      <c r="E889" s="1"/>
      <c r="F889" s="39"/>
      <c r="G889" s="39"/>
      <c r="H889" s="2"/>
      <c r="I889" s="2"/>
      <c r="J889" s="2"/>
      <c r="K889" s="105" t="str">
        <f t="shared" ca="1" si="13"/>
        <v/>
      </c>
    </row>
    <row r="890" spans="3:11" ht="27.6" customHeight="1" x14ac:dyDescent="0.25">
      <c r="C890" s="1"/>
      <c r="D890" s="1"/>
      <c r="E890" s="1"/>
      <c r="F890" s="39"/>
      <c r="G890" s="39"/>
      <c r="H890" s="2"/>
      <c r="I890" s="2"/>
      <c r="J890" s="2"/>
      <c r="K890" s="105" t="str">
        <f t="shared" ca="1" si="13"/>
        <v/>
      </c>
    </row>
    <row r="891" spans="3:11" ht="27.6" customHeight="1" x14ac:dyDescent="0.25">
      <c r="C891" s="1"/>
      <c r="D891" s="1"/>
      <c r="E891" s="1"/>
      <c r="F891" s="39"/>
      <c r="G891" s="39"/>
      <c r="H891" s="2"/>
      <c r="I891" s="2"/>
      <c r="J891" s="2"/>
      <c r="K891" s="105" t="str">
        <f t="shared" ca="1" si="13"/>
        <v/>
      </c>
    </row>
    <row r="892" spans="3:11" ht="27.6" customHeight="1" x14ac:dyDescent="0.25">
      <c r="C892" s="1"/>
      <c r="D892" s="1"/>
      <c r="E892" s="1"/>
      <c r="F892" s="39"/>
      <c r="G892" s="39"/>
      <c r="H892" s="2"/>
      <c r="I892" s="2"/>
      <c r="J892" s="2"/>
      <c r="K892" s="105" t="str">
        <f t="shared" ca="1" si="13"/>
        <v/>
      </c>
    </row>
    <row r="893" spans="3:11" ht="27.6" customHeight="1" x14ac:dyDescent="0.25">
      <c r="C893" s="1"/>
      <c r="D893" s="1"/>
      <c r="E893" s="1"/>
      <c r="F893" s="39"/>
      <c r="G893" s="39"/>
      <c r="H893" s="2"/>
      <c r="I893" s="2"/>
      <c r="J893" s="2"/>
      <c r="K893" s="105" t="str">
        <f t="shared" ca="1" si="13"/>
        <v/>
      </c>
    </row>
    <row r="894" spans="3:11" ht="27.6" customHeight="1" x14ac:dyDescent="0.25">
      <c r="C894" s="1"/>
      <c r="D894" s="1"/>
      <c r="E894" s="1"/>
      <c r="F894" s="39"/>
      <c r="G894" s="39"/>
      <c r="H894" s="2"/>
      <c r="I894" s="2"/>
      <c r="J894" s="2"/>
      <c r="K894" s="105" t="str">
        <f t="shared" ca="1" si="13"/>
        <v/>
      </c>
    </row>
    <row r="895" spans="3:11" ht="27.6" customHeight="1" x14ac:dyDescent="0.25">
      <c r="C895" s="1"/>
      <c r="D895" s="1"/>
      <c r="E895" s="1"/>
      <c r="F895" s="39"/>
      <c r="G895" s="39"/>
      <c r="H895" s="2"/>
      <c r="I895" s="2"/>
      <c r="J895" s="2"/>
      <c r="K895" s="105" t="str">
        <f t="shared" ca="1" si="13"/>
        <v/>
      </c>
    </row>
    <row r="896" spans="3:11" ht="27.6" customHeight="1" x14ac:dyDescent="0.25">
      <c r="C896" s="1"/>
      <c r="D896" s="1"/>
      <c r="E896" s="1"/>
      <c r="F896" s="39"/>
      <c r="G896" s="39"/>
      <c r="H896" s="2"/>
      <c r="I896" s="2"/>
      <c r="J896" s="2"/>
      <c r="K896" s="105" t="str">
        <f t="shared" ca="1" si="13"/>
        <v/>
      </c>
    </row>
    <row r="897" spans="3:11" ht="27.6" customHeight="1" x14ac:dyDescent="0.25">
      <c r="C897" s="1"/>
      <c r="D897" s="1"/>
      <c r="E897" s="1"/>
      <c r="F897" s="39"/>
      <c r="G897" s="39"/>
      <c r="H897" s="2"/>
      <c r="I897" s="2"/>
      <c r="J897" s="2"/>
      <c r="K897" s="105" t="str">
        <f t="shared" ca="1" si="13"/>
        <v/>
      </c>
    </row>
    <row r="898" spans="3:11" ht="27.6" customHeight="1" x14ac:dyDescent="0.25">
      <c r="C898" s="1"/>
      <c r="D898" s="1"/>
      <c r="E898" s="1"/>
      <c r="F898" s="39"/>
      <c r="G898" s="39"/>
      <c r="H898" s="2"/>
      <c r="I898" s="2"/>
      <c r="J898" s="2"/>
      <c r="K898" s="105" t="str">
        <f t="shared" ca="1" si="13"/>
        <v/>
      </c>
    </row>
    <row r="899" spans="3:11" ht="27.6" customHeight="1" x14ac:dyDescent="0.25">
      <c r="C899" s="1"/>
      <c r="D899" s="1"/>
      <c r="E899" s="1"/>
      <c r="F899" s="39"/>
      <c r="G899" s="39"/>
      <c r="H899" s="2"/>
      <c r="I899" s="2"/>
      <c r="J899" s="2"/>
      <c r="K899" s="105" t="str">
        <f t="shared" ca="1" si="13"/>
        <v/>
      </c>
    </row>
    <row r="900" spans="3:11" ht="27.6" customHeight="1" x14ac:dyDescent="0.25">
      <c r="C900" s="1"/>
      <c r="D900" s="1"/>
      <c r="E900" s="1"/>
      <c r="F900" s="39"/>
      <c r="G900" s="39"/>
      <c r="H900" s="2"/>
      <c r="I900" s="2"/>
      <c r="J900" s="2"/>
      <c r="K900" s="105" t="str">
        <f t="shared" ca="1" si="13"/>
        <v/>
      </c>
    </row>
    <row r="901" spans="3:11" ht="27.6" customHeight="1" x14ac:dyDescent="0.25">
      <c r="C901" s="1"/>
      <c r="D901" s="1"/>
      <c r="E901" s="1"/>
      <c r="F901" s="39"/>
      <c r="G901" s="39"/>
      <c r="H901" s="2"/>
      <c r="I901" s="2"/>
      <c r="J901" s="2"/>
      <c r="K901" s="105" t="str">
        <f t="shared" ca="1" si="13"/>
        <v/>
      </c>
    </row>
    <row r="902" spans="3:11" ht="27.6" customHeight="1" x14ac:dyDescent="0.25">
      <c r="C902" s="1"/>
      <c r="D902" s="1"/>
      <c r="E902" s="1"/>
      <c r="F902" s="39"/>
      <c r="G902" s="39"/>
      <c r="H902" s="2"/>
      <c r="I902" s="2"/>
      <c r="J902" s="2"/>
      <c r="K902" s="105" t="str">
        <f t="shared" ref="K902:K965" ca="1" si="14">IFERROR(IF(C902="","",IF(H902="","Insertar la fecha de inicio",IF(I902="","Insertar la fecha de finalización prevista",IF(AND(J902&lt;&gt;"",J902&gt;I902),"Completado con retraso",IF(AND(J902&lt;&gt;"",J902&lt;=I902),"Concluido",IF(AND(I902&lt;TODAY(),J902=""),"Atrasado",IF(AND(J902="",H902&lt;=TODAY(),I902&gt;=TODAY()),"En curso",IF(H902&gt;TODAY(),"No iniciado","")))))))),"")</f>
        <v/>
      </c>
    </row>
    <row r="903" spans="3:11" ht="27.6" customHeight="1" x14ac:dyDescent="0.25">
      <c r="C903" s="1"/>
      <c r="D903" s="1"/>
      <c r="E903" s="1"/>
      <c r="F903" s="39"/>
      <c r="G903" s="39"/>
      <c r="H903" s="2"/>
      <c r="I903" s="2"/>
      <c r="J903" s="2"/>
      <c r="K903" s="105" t="str">
        <f t="shared" ca="1" si="14"/>
        <v/>
      </c>
    </row>
    <row r="904" spans="3:11" ht="27.6" customHeight="1" x14ac:dyDescent="0.25">
      <c r="C904" s="1"/>
      <c r="D904" s="1"/>
      <c r="E904" s="1"/>
      <c r="F904" s="39"/>
      <c r="G904" s="39"/>
      <c r="H904" s="2"/>
      <c r="I904" s="2"/>
      <c r="J904" s="2"/>
      <c r="K904" s="105" t="str">
        <f t="shared" ca="1" si="14"/>
        <v/>
      </c>
    </row>
    <row r="905" spans="3:11" ht="27.6" customHeight="1" x14ac:dyDescent="0.25">
      <c r="C905" s="1"/>
      <c r="D905" s="1"/>
      <c r="E905" s="1"/>
      <c r="F905" s="39"/>
      <c r="G905" s="39"/>
      <c r="H905" s="2"/>
      <c r="I905" s="2"/>
      <c r="J905" s="2"/>
      <c r="K905" s="105" t="str">
        <f t="shared" ca="1" si="14"/>
        <v/>
      </c>
    </row>
    <row r="906" spans="3:11" ht="27.6" customHeight="1" x14ac:dyDescent="0.25">
      <c r="C906" s="1"/>
      <c r="D906" s="1"/>
      <c r="E906" s="1"/>
      <c r="F906" s="39"/>
      <c r="G906" s="39"/>
      <c r="H906" s="2"/>
      <c r="I906" s="2"/>
      <c r="J906" s="2"/>
      <c r="K906" s="105" t="str">
        <f t="shared" ca="1" si="14"/>
        <v/>
      </c>
    </row>
    <row r="907" spans="3:11" ht="27.6" customHeight="1" x14ac:dyDescent="0.25">
      <c r="C907" s="1"/>
      <c r="D907" s="1"/>
      <c r="E907" s="1"/>
      <c r="F907" s="39"/>
      <c r="G907" s="39"/>
      <c r="H907" s="2"/>
      <c r="I907" s="2"/>
      <c r="J907" s="2"/>
      <c r="K907" s="105" t="str">
        <f t="shared" ca="1" si="14"/>
        <v/>
      </c>
    </row>
    <row r="908" spans="3:11" ht="27.6" customHeight="1" x14ac:dyDescent="0.25">
      <c r="C908" s="1"/>
      <c r="D908" s="1"/>
      <c r="E908" s="1"/>
      <c r="F908" s="39"/>
      <c r="G908" s="39"/>
      <c r="H908" s="2"/>
      <c r="I908" s="2"/>
      <c r="J908" s="2"/>
      <c r="K908" s="105" t="str">
        <f t="shared" ca="1" si="14"/>
        <v/>
      </c>
    </row>
    <row r="909" spans="3:11" ht="27.6" customHeight="1" x14ac:dyDescent="0.25">
      <c r="C909" s="1"/>
      <c r="D909" s="1"/>
      <c r="E909" s="1"/>
      <c r="F909" s="39"/>
      <c r="G909" s="39"/>
      <c r="H909" s="2"/>
      <c r="I909" s="2"/>
      <c r="J909" s="2"/>
      <c r="K909" s="105" t="str">
        <f t="shared" ca="1" si="14"/>
        <v/>
      </c>
    </row>
    <row r="910" spans="3:11" ht="27.6" customHeight="1" x14ac:dyDescent="0.25">
      <c r="C910" s="1"/>
      <c r="D910" s="1"/>
      <c r="E910" s="1"/>
      <c r="F910" s="39"/>
      <c r="G910" s="39"/>
      <c r="H910" s="2"/>
      <c r="I910" s="2"/>
      <c r="J910" s="2"/>
      <c r="K910" s="105" t="str">
        <f t="shared" ca="1" si="14"/>
        <v/>
      </c>
    </row>
    <row r="911" spans="3:11" ht="27.6" customHeight="1" x14ac:dyDescent="0.25">
      <c r="C911" s="1"/>
      <c r="D911" s="1"/>
      <c r="E911" s="1"/>
      <c r="F911" s="39"/>
      <c r="G911" s="39"/>
      <c r="H911" s="2"/>
      <c r="I911" s="2"/>
      <c r="J911" s="2"/>
      <c r="K911" s="105" t="str">
        <f t="shared" ca="1" si="14"/>
        <v/>
      </c>
    </row>
    <row r="912" spans="3:11" ht="27.6" customHeight="1" x14ac:dyDescent="0.25">
      <c r="C912" s="1"/>
      <c r="D912" s="1"/>
      <c r="E912" s="1"/>
      <c r="F912" s="39"/>
      <c r="G912" s="39"/>
      <c r="H912" s="2"/>
      <c r="I912" s="2"/>
      <c r="J912" s="2"/>
      <c r="K912" s="105" t="str">
        <f t="shared" ca="1" si="14"/>
        <v/>
      </c>
    </row>
    <row r="913" spans="3:11" ht="27.6" customHeight="1" x14ac:dyDescent="0.25">
      <c r="C913" s="1"/>
      <c r="D913" s="1"/>
      <c r="E913" s="1"/>
      <c r="F913" s="39"/>
      <c r="G913" s="39"/>
      <c r="H913" s="2"/>
      <c r="I913" s="2"/>
      <c r="J913" s="2"/>
      <c r="K913" s="105" t="str">
        <f t="shared" ca="1" si="14"/>
        <v/>
      </c>
    </row>
    <row r="914" spans="3:11" ht="27.6" customHeight="1" x14ac:dyDescent="0.25">
      <c r="C914" s="1"/>
      <c r="D914" s="1"/>
      <c r="E914" s="1"/>
      <c r="F914" s="39"/>
      <c r="G914" s="39"/>
      <c r="H914" s="2"/>
      <c r="I914" s="2"/>
      <c r="J914" s="2"/>
      <c r="K914" s="105" t="str">
        <f t="shared" ca="1" si="14"/>
        <v/>
      </c>
    </row>
    <row r="915" spans="3:11" ht="27.6" customHeight="1" x14ac:dyDescent="0.25">
      <c r="C915" s="1"/>
      <c r="D915" s="1"/>
      <c r="E915" s="1"/>
      <c r="F915" s="39"/>
      <c r="G915" s="39"/>
      <c r="H915" s="2"/>
      <c r="I915" s="2"/>
      <c r="J915" s="2"/>
      <c r="K915" s="105" t="str">
        <f t="shared" ca="1" si="14"/>
        <v/>
      </c>
    </row>
    <row r="916" spans="3:11" ht="27.6" customHeight="1" x14ac:dyDescent="0.25">
      <c r="C916" s="1"/>
      <c r="D916" s="1"/>
      <c r="E916" s="1"/>
      <c r="F916" s="39"/>
      <c r="G916" s="39"/>
      <c r="H916" s="2"/>
      <c r="I916" s="2"/>
      <c r="J916" s="2"/>
      <c r="K916" s="105" t="str">
        <f t="shared" ca="1" si="14"/>
        <v/>
      </c>
    </row>
    <row r="917" spans="3:11" ht="27.6" customHeight="1" x14ac:dyDescent="0.25">
      <c r="C917" s="1"/>
      <c r="D917" s="1"/>
      <c r="E917" s="1"/>
      <c r="F917" s="39"/>
      <c r="G917" s="39"/>
      <c r="H917" s="2"/>
      <c r="I917" s="2"/>
      <c r="J917" s="2"/>
      <c r="K917" s="105" t="str">
        <f t="shared" ca="1" si="14"/>
        <v/>
      </c>
    </row>
    <row r="918" spans="3:11" ht="27.6" customHeight="1" x14ac:dyDescent="0.25">
      <c r="C918" s="1"/>
      <c r="D918" s="1"/>
      <c r="E918" s="1"/>
      <c r="F918" s="39"/>
      <c r="G918" s="39"/>
      <c r="H918" s="2"/>
      <c r="I918" s="2"/>
      <c r="J918" s="2"/>
      <c r="K918" s="105" t="str">
        <f t="shared" ca="1" si="14"/>
        <v/>
      </c>
    </row>
    <row r="919" spans="3:11" ht="27.6" customHeight="1" x14ac:dyDescent="0.25">
      <c r="C919" s="1"/>
      <c r="D919" s="1"/>
      <c r="E919" s="1"/>
      <c r="F919" s="39"/>
      <c r="G919" s="39"/>
      <c r="H919" s="2"/>
      <c r="I919" s="2"/>
      <c r="J919" s="2"/>
      <c r="K919" s="105" t="str">
        <f t="shared" ca="1" si="14"/>
        <v/>
      </c>
    </row>
    <row r="920" spans="3:11" ht="27.6" customHeight="1" x14ac:dyDescent="0.25">
      <c r="C920" s="1"/>
      <c r="D920" s="1"/>
      <c r="E920" s="1"/>
      <c r="F920" s="39"/>
      <c r="G920" s="39"/>
      <c r="H920" s="2"/>
      <c r="I920" s="2"/>
      <c r="J920" s="2"/>
      <c r="K920" s="105" t="str">
        <f t="shared" ca="1" si="14"/>
        <v/>
      </c>
    </row>
    <row r="921" spans="3:11" ht="27.6" customHeight="1" x14ac:dyDescent="0.25">
      <c r="C921" s="1"/>
      <c r="D921" s="1"/>
      <c r="E921" s="1"/>
      <c r="F921" s="39"/>
      <c r="G921" s="39"/>
      <c r="H921" s="2"/>
      <c r="I921" s="2"/>
      <c r="J921" s="2"/>
      <c r="K921" s="105" t="str">
        <f t="shared" ca="1" si="14"/>
        <v/>
      </c>
    </row>
    <row r="922" spans="3:11" ht="27.6" customHeight="1" x14ac:dyDescent="0.25">
      <c r="C922" s="1"/>
      <c r="D922" s="1"/>
      <c r="E922" s="1"/>
      <c r="F922" s="39"/>
      <c r="G922" s="39"/>
      <c r="H922" s="2"/>
      <c r="I922" s="2"/>
      <c r="J922" s="2"/>
      <c r="K922" s="105" t="str">
        <f t="shared" ca="1" si="14"/>
        <v/>
      </c>
    </row>
    <row r="923" spans="3:11" ht="27.6" customHeight="1" x14ac:dyDescent="0.25">
      <c r="C923" s="1"/>
      <c r="D923" s="1"/>
      <c r="E923" s="1"/>
      <c r="F923" s="39"/>
      <c r="G923" s="39"/>
      <c r="H923" s="2"/>
      <c r="I923" s="2"/>
      <c r="J923" s="2"/>
      <c r="K923" s="105" t="str">
        <f t="shared" ca="1" si="14"/>
        <v/>
      </c>
    </row>
    <row r="924" spans="3:11" ht="27.6" customHeight="1" x14ac:dyDescent="0.25">
      <c r="C924" s="1"/>
      <c r="D924" s="1"/>
      <c r="E924" s="1"/>
      <c r="F924" s="39"/>
      <c r="G924" s="39"/>
      <c r="H924" s="2"/>
      <c r="I924" s="2"/>
      <c r="J924" s="2"/>
      <c r="K924" s="105" t="str">
        <f t="shared" ca="1" si="14"/>
        <v/>
      </c>
    </row>
    <row r="925" spans="3:11" ht="27.6" customHeight="1" x14ac:dyDescent="0.25">
      <c r="C925" s="1"/>
      <c r="D925" s="1"/>
      <c r="E925" s="1"/>
      <c r="F925" s="39"/>
      <c r="G925" s="39"/>
      <c r="H925" s="2"/>
      <c r="I925" s="2"/>
      <c r="J925" s="2"/>
      <c r="K925" s="105" t="str">
        <f t="shared" ca="1" si="14"/>
        <v/>
      </c>
    </row>
    <row r="926" spans="3:11" ht="27.6" customHeight="1" x14ac:dyDescent="0.25">
      <c r="C926" s="1"/>
      <c r="D926" s="1"/>
      <c r="E926" s="1"/>
      <c r="F926" s="39"/>
      <c r="G926" s="39"/>
      <c r="H926" s="2"/>
      <c r="I926" s="2"/>
      <c r="J926" s="2"/>
      <c r="K926" s="105" t="str">
        <f t="shared" ca="1" si="14"/>
        <v/>
      </c>
    </row>
    <row r="927" spans="3:11" ht="27.6" customHeight="1" x14ac:dyDescent="0.25">
      <c r="C927" s="1"/>
      <c r="D927" s="1"/>
      <c r="E927" s="1"/>
      <c r="F927" s="39"/>
      <c r="G927" s="39"/>
      <c r="H927" s="2"/>
      <c r="I927" s="2"/>
      <c r="J927" s="2"/>
      <c r="K927" s="105" t="str">
        <f t="shared" ca="1" si="14"/>
        <v/>
      </c>
    </row>
    <row r="928" spans="3:11" ht="27.6" customHeight="1" x14ac:dyDescent="0.25">
      <c r="C928" s="1"/>
      <c r="D928" s="1"/>
      <c r="E928" s="1"/>
      <c r="F928" s="39"/>
      <c r="G928" s="39"/>
      <c r="H928" s="2"/>
      <c r="I928" s="2"/>
      <c r="J928" s="2"/>
      <c r="K928" s="105" t="str">
        <f t="shared" ca="1" si="14"/>
        <v/>
      </c>
    </row>
    <row r="929" spans="3:11" ht="27.6" customHeight="1" x14ac:dyDescent="0.25">
      <c r="C929" s="1"/>
      <c r="D929" s="1"/>
      <c r="E929" s="1"/>
      <c r="F929" s="39"/>
      <c r="G929" s="39"/>
      <c r="H929" s="2"/>
      <c r="I929" s="2"/>
      <c r="J929" s="2"/>
      <c r="K929" s="105" t="str">
        <f t="shared" ca="1" si="14"/>
        <v/>
      </c>
    </row>
    <row r="930" spans="3:11" ht="27.6" customHeight="1" x14ac:dyDescent="0.25">
      <c r="C930" s="1"/>
      <c r="D930" s="1"/>
      <c r="E930" s="1"/>
      <c r="F930" s="39"/>
      <c r="G930" s="39"/>
      <c r="H930" s="2"/>
      <c r="I930" s="2"/>
      <c r="J930" s="2"/>
      <c r="K930" s="105" t="str">
        <f t="shared" ca="1" si="14"/>
        <v/>
      </c>
    </row>
    <row r="931" spans="3:11" ht="27.6" customHeight="1" x14ac:dyDescent="0.25">
      <c r="C931" s="1"/>
      <c r="D931" s="1"/>
      <c r="E931" s="1"/>
      <c r="F931" s="39"/>
      <c r="G931" s="39"/>
      <c r="H931" s="2"/>
      <c r="I931" s="2"/>
      <c r="J931" s="2"/>
      <c r="K931" s="105" t="str">
        <f t="shared" ca="1" si="14"/>
        <v/>
      </c>
    </row>
    <row r="932" spans="3:11" ht="27.6" customHeight="1" x14ac:dyDescent="0.25">
      <c r="C932" s="1"/>
      <c r="D932" s="1"/>
      <c r="E932" s="1"/>
      <c r="F932" s="39"/>
      <c r="G932" s="39"/>
      <c r="H932" s="2"/>
      <c r="I932" s="2"/>
      <c r="J932" s="2"/>
      <c r="K932" s="105" t="str">
        <f t="shared" ca="1" si="14"/>
        <v/>
      </c>
    </row>
    <row r="933" spans="3:11" ht="27.6" customHeight="1" x14ac:dyDescent="0.25">
      <c r="C933" s="1"/>
      <c r="D933" s="1"/>
      <c r="E933" s="1"/>
      <c r="F933" s="39"/>
      <c r="G933" s="39"/>
      <c r="H933" s="2"/>
      <c r="I933" s="2"/>
      <c r="J933" s="2"/>
      <c r="K933" s="105" t="str">
        <f t="shared" ca="1" si="14"/>
        <v/>
      </c>
    </row>
    <row r="934" spans="3:11" ht="27.6" customHeight="1" x14ac:dyDescent="0.25">
      <c r="C934" s="1"/>
      <c r="D934" s="1"/>
      <c r="E934" s="1"/>
      <c r="F934" s="39"/>
      <c r="G934" s="39"/>
      <c r="H934" s="2"/>
      <c r="I934" s="2"/>
      <c r="J934" s="2"/>
      <c r="K934" s="105" t="str">
        <f t="shared" ca="1" si="14"/>
        <v/>
      </c>
    </row>
    <row r="935" spans="3:11" ht="27.6" customHeight="1" x14ac:dyDescent="0.25">
      <c r="C935" s="1"/>
      <c r="D935" s="1"/>
      <c r="E935" s="1"/>
      <c r="F935" s="39"/>
      <c r="G935" s="39"/>
      <c r="H935" s="2"/>
      <c r="I935" s="2"/>
      <c r="J935" s="2"/>
      <c r="K935" s="105" t="str">
        <f t="shared" ca="1" si="14"/>
        <v/>
      </c>
    </row>
    <row r="936" spans="3:11" ht="27.6" customHeight="1" x14ac:dyDescent="0.25">
      <c r="C936" s="1"/>
      <c r="D936" s="1"/>
      <c r="E936" s="1"/>
      <c r="F936" s="39"/>
      <c r="G936" s="39"/>
      <c r="H936" s="2"/>
      <c r="I936" s="2"/>
      <c r="J936" s="2"/>
      <c r="K936" s="105" t="str">
        <f t="shared" ca="1" si="14"/>
        <v/>
      </c>
    </row>
    <row r="937" spans="3:11" ht="27.6" customHeight="1" x14ac:dyDescent="0.25">
      <c r="C937" s="1"/>
      <c r="D937" s="1"/>
      <c r="E937" s="1"/>
      <c r="F937" s="39"/>
      <c r="G937" s="39"/>
      <c r="H937" s="2"/>
      <c r="I937" s="2"/>
      <c r="J937" s="2"/>
      <c r="K937" s="105" t="str">
        <f t="shared" ca="1" si="14"/>
        <v/>
      </c>
    </row>
    <row r="938" spans="3:11" ht="27.6" customHeight="1" x14ac:dyDescent="0.25">
      <c r="C938" s="1"/>
      <c r="D938" s="1"/>
      <c r="E938" s="1"/>
      <c r="F938" s="39"/>
      <c r="G938" s="39"/>
      <c r="H938" s="2"/>
      <c r="I938" s="2"/>
      <c r="J938" s="2"/>
      <c r="K938" s="105" t="str">
        <f t="shared" ca="1" si="14"/>
        <v/>
      </c>
    </row>
    <row r="939" spans="3:11" ht="27.6" customHeight="1" x14ac:dyDescent="0.25">
      <c r="C939" s="1"/>
      <c r="D939" s="1"/>
      <c r="E939" s="1"/>
      <c r="F939" s="39"/>
      <c r="G939" s="39"/>
      <c r="H939" s="2"/>
      <c r="I939" s="2"/>
      <c r="J939" s="2"/>
      <c r="K939" s="105" t="str">
        <f t="shared" ca="1" si="14"/>
        <v/>
      </c>
    </row>
    <row r="940" spans="3:11" ht="27.6" customHeight="1" x14ac:dyDescent="0.25">
      <c r="C940" s="1"/>
      <c r="D940" s="1"/>
      <c r="E940" s="1"/>
      <c r="F940" s="39"/>
      <c r="G940" s="39"/>
      <c r="H940" s="2"/>
      <c r="I940" s="2"/>
      <c r="J940" s="2"/>
      <c r="K940" s="105" t="str">
        <f t="shared" ca="1" si="14"/>
        <v/>
      </c>
    </row>
    <row r="941" spans="3:11" ht="27.6" customHeight="1" x14ac:dyDescent="0.25">
      <c r="C941" s="1"/>
      <c r="D941" s="1"/>
      <c r="E941" s="1"/>
      <c r="F941" s="39"/>
      <c r="G941" s="39"/>
      <c r="H941" s="2"/>
      <c r="I941" s="2"/>
      <c r="J941" s="2"/>
      <c r="K941" s="105" t="str">
        <f t="shared" ca="1" si="14"/>
        <v/>
      </c>
    </row>
    <row r="942" spans="3:11" ht="27.6" customHeight="1" x14ac:dyDescent="0.25">
      <c r="C942" s="1"/>
      <c r="D942" s="1"/>
      <c r="E942" s="1"/>
      <c r="F942" s="39"/>
      <c r="G942" s="39"/>
      <c r="H942" s="2"/>
      <c r="I942" s="2"/>
      <c r="J942" s="2"/>
      <c r="K942" s="105" t="str">
        <f t="shared" ca="1" si="14"/>
        <v/>
      </c>
    </row>
    <row r="943" spans="3:11" ht="27.6" customHeight="1" x14ac:dyDescent="0.25">
      <c r="C943" s="1"/>
      <c r="D943" s="1"/>
      <c r="E943" s="1"/>
      <c r="F943" s="39"/>
      <c r="G943" s="39"/>
      <c r="H943" s="2"/>
      <c r="I943" s="2"/>
      <c r="J943" s="2"/>
      <c r="K943" s="105" t="str">
        <f t="shared" ca="1" si="14"/>
        <v/>
      </c>
    </row>
    <row r="944" spans="3:11" ht="27.6" customHeight="1" x14ac:dyDescent="0.25">
      <c r="C944" s="1"/>
      <c r="D944" s="1"/>
      <c r="E944" s="1"/>
      <c r="F944" s="39"/>
      <c r="G944" s="39"/>
      <c r="H944" s="2"/>
      <c r="I944" s="2"/>
      <c r="J944" s="2"/>
      <c r="K944" s="105" t="str">
        <f t="shared" ca="1" si="14"/>
        <v/>
      </c>
    </row>
    <row r="945" spans="3:11" ht="27.6" customHeight="1" x14ac:dyDescent="0.25">
      <c r="C945" s="1"/>
      <c r="D945" s="1"/>
      <c r="E945" s="1"/>
      <c r="F945" s="39"/>
      <c r="G945" s="39"/>
      <c r="H945" s="2"/>
      <c r="I945" s="2"/>
      <c r="J945" s="2"/>
      <c r="K945" s="105" t="str">
        <f t="shared" ca="1" si="14"/>
        <v/>
      </c>
    </row>
    <row r="946" spans="3:11" ht="27.6" customHeight="1" x14ac:dyDescent="0.25">
      <c r="C946" s="1"/>
      <c r="D946" s="1"/>
      <c r="E946" s="1"/>
      <c r="F946" s="39"/>
      <c r="G946" s="39"/>
      <c r="H946" s="2"/>
      <c r="I946" s="2"/>
      <c r="J946" s="2"/>
      <c r="K946" s="105" t="str">
        <f t="shared" ca="1" si="14"/>
        <v/>
      </c>
    </row>
    <row r="947" spans="3:11" ht="27.6" customHeight="1" x14ac:dyDescent="0.25">
      <c r="C947" s="1"/>
      <c r="D947" s="1"/>
      <c r="E947" s="1"/>
      <c r="F947" s="39"/>
      <c r="G947" s="39"/>
      <c r="H947" s="2"/>
      <c r="I947" s="2"/>
      <c r="J947" s="2"/>
      <c r="K947" s="105" t="str">
        <f t="shared" ca="1" si="14"/>
        <v/>
      </c>
    </row>
    <row r="948" spans="3:11" ht="27.6" customHeight="1" x14ac:dyDescent="0.25">
      <c r="C948" s="1"/>
      <c r="D948" s="1"/>
      <c r="E948" s="1"/>
      <c r="F948" s="39"/>
      <c r="G948" s="39"/>
      <c r="H948" s="2"/>
      <c r="I948" s="2"/>
      <c r="J948" s="2"/>
      <c r="K948" s="105" t="str">
        <f t="shared" ca="1" si="14"/>
        <v/>
      </c>
    </row>
    <row r="949" spans="3:11" ht="27.6" customHeight="1" x14ac:dyDescent="0.25">
      <c r="C949" s="1"/>
      <c r="D949" s="1"/>
      <c r="E949" s="1"/>
      <c r="F949" s="39"/>
      <c r="G949" s="39"/>
      <c r="H949" s="2"/>
      <c r="I949" s="2"/>
      <c r="J949" s="2"/>
      <c r="K949" s="105" t="str">
        <f t="shared" ca="1" si="14"/>
        <v/>
      </c>
    </row>
    <row r="950" spans="3:11" ht="27.6" customHeight="1" x14ac:dyDescent="0.25">
      <c r="C950" s="1"/>
      <c r="D950" s="1"/>
      <c r="E950" s="1"/>
      <c r="F950" s="39"/>
      <c r="G950" s="39"/>
      <c r="H950" s="2"/>
      <c r="I950" s="2"/>
      <c r="J950" s="2"/>
      <c r="K950" s="105" t="str">
        <f t="shared" ca="1" si="14"/>
        <v/>
      </c>
    </row>
    <row r="951" spans="3:11" ht="27.6" customHeight="1" x14ac:dyDescent="0.25">
      <c r="C951" s="1"/>
      <c r="D951" s="1"/>
      <c r="E951" s="1"/>
      <c r="F951" s="39"/>
      <c r="G951" s="39"/>
      <c r="H951" s="2"/>
      <c r="I951" s="2"/>
      <c r="J951" s="2"/>
      <c r="K951" s="105" t="str">
        <f t="shared" ca="1" si="14"/>
        <v/>
      </c>
    </row>
    <row r="952" spans="3:11" ht="27.6" customHeight="1" x14ac:dyDescent="0.25">
      <c r="C952" s="1"/>
      <c r="D952" s="1"/>
      <c r="E952" s="1"/>
      <c r="F952" s="39"/>
      <c r="G952" s="39"/>
      <c r="H952" s="2"/>
      <c r="I952" s="2"/>
      <c r="J952" s="2"/>
      <c r="K952" s="105" t="str">
        <f t="shared" ca="1" si="14"/>
        <v/>
      </c>
    </row>
    <row r="953" spans="3:11" ht="27.6" customHeight="1" x14ac:dyDescent="0.25">
      <c r="C953" s="1"/>
      <c r="D953" s="1"/>
      <c r="E953" s="1"/>
      <c r="F953" s="39"/>
      <c r="G953" s="39"/>
      <c r="H953" s="2"/>
      <c r="I953" s="2"/>
      <c r="J953" s="2"/>
      <c r="K953" s="105" t="str">
        <f t="shared" ca="1" si="14"/>
        <v/>
      </c>
    </row>
    <row r="954" spans="3:11" ht="27.6" customHeight="1" x14ac:dyDescent="0.25">
      <c r="C954" s="1"/>
      <c r="D954" s="1"/>
      <c r="E954" s="1"/>
      <c r="F954" s="39"/>
      <c r="G954" s="39"/>
      <c r="H954" s="2"/>
      <c r="I954" s="2"/>
      <c r="J954" s="2"/>
      <c r="K954" s="105" t="str">
        <f t="shared" ca="1" si="14"/>
        <v/>
      </c>
    </row>
    <row r="955" spans="3:11" ht="27.6" customHeight="1" x14ac:dyDescent="0.25">
      <c r="C955" s="1"/>
      <c r="D955" s="1"/>
      <c r="E955" s="1"/>
      <c r="F955" s="39"/>
      <c r="G955" s="39"/>
      <c r="H955" s="2"/>
      <c r="I955" s="2"/>
      <c r="J955" s="2"/>
      <c r="K955" s="105" t="str">
        <f t="shared" ca="1" si="14"/>
        <v/>
      </c>
    </row>
    <row r="956" spans="3:11" ht="27.6" customHeight="1" x14ac:dyDescent="0.25">
      <c r="C956" s="1"/>
      <c r="D956" s="1"/>
      <c r="E956" s="1"/>
      <c r="F956" s="39"/>
      <c r="G956" s="39"/>
      <c r="H956" s="2"/>
      <c r="I956" s="2"/>
      <c r="J956" s="2"/>
      <c r="K956" s="105" t="str">
        <f t="shared" ca="1" si="14"/>
        <v/>
      </c>
    </row>
    <row r="957" spans="3:11" ht="27.6" customHeight="1" x14ac:dyDescent="0.25">
      <c r="C957" s="1"/>
      <c r="D957" s="1"/>
      <c r="E957" s="1"/>
      <c r="F957" s="39"/>
      <c r="G957" s="39"/>
      <c r="H957" s="2"/>
      <c r="I957" s="2"/>
      <c r="J957" s="2"/>
      <c r="K957" s="105" t="str">
        <f t="shared" ca="1" si="14"/>
        <v/>
      </c>
    </row>
    <row r="958" spans="3:11" ht="27.6" customHeight="1" x14ac:dyDescent="0.25">
      <c r="C958" s="1"/>
      <c r="D958" s="1"/>
      <c r="E958" s="1"/>
      <c r="F958" s="39"/>
      <c r="G958" s="39"/>
      <c r="H958" s="2"/>
      <c r="I958" s="2"/>
      <c r="J958" s="2"/>
      <c r="K958" s="105" t="str">
        <f t="shared" ca="1" si="14"/>
        <v/>
      </c>
    </row>
    <row r="959" spans="3:11" ht="27.6" customHeight="1" x14ac:dyDescent="0.25">
      <c r="C959" s="1"/>
      <c r="D959" s="1"/>
      <c r="E959" s="1"/>
      <c r="F959" s="39"/>
      <c r="G959" s="39"/>
      <c r="H959" s="2"/>
      <c r="I959" s="2"/>
      <c r="J959" s="2"/>
      <c r="K959" s="105" t="str">
        <f t="shared" ca="1" si="14"/>
        <v/>
      </c>
    </row>
    <row r="960" spans="3:11" ht="27.6" customHeight="1" x14ac:dyDescent="0.25">
      <c r="C960" s="1"/>
      <c r="D960" s="1"/>
      <c r="E960" s="1"/>
      <c r="F960" s="39"/>
      <c r="G960" s="39"/>
      <c r="H960" s="2"/>
      <c r="I960" s="2"/>
      <c r="J960" s="2"/>
      <c r="K960" s="105" t="str">
        <f t="shared" ca="1" si="14"/>
        <v/>
      </c>
    </row>
    <row r="961" spans="3:11" ht="27.6" customHeight="1" x14ac:dyDescent="0.25">
      <c r="C961" s="1"/>
      <c r="D961" s="1"/>
      <c r="E961" s="1"/>
      <c r="F961" s="39"/>
      <c r="G961" s="39"/>
      <c r="H961" s="2"/>
      <c r="I961" s="2"/>
      <c r="J961" s="2"/>
      <c r="K961" s="105" t="str">
        <f t="shared" ca="1" si="14"/>
        <v/>
      </c>
    </row>
    <row r="962" spans="3:11" ht="27.6" customHeight="1" x14ac:dyDescent="0.25">
      <c r="C962" s="1"/>
      <c r="D962" s="1"/>
      <c r="E962" s="1"/>
      <c r="F962" s="39"/>
      <c r="G962" s="39"/>
      <c r="H962" s="2"/>
      <c r="I962" s="2"/>
      <c r="J962" s="2"/>
      <c r="K962" s="105" t="str">
        <f t="shared" ca="1" si="14"/>
        <v/>
      </c>
    </row>
    <row r="963" spans="3:11" ht="27.6" customHeight="1" x14ac:dyDescent="0.25">
      <c r="C963" s="1"/>
      <c r="D963" s="1"/>
      <c r="E963" s="1"/>
      <c r="F963" s="39"/>
      <c r="G963" s="39"/>
      <c r="H963" s="2"/>
      <c r="I963" s="2"/>
      <c r="J963" s="2"/>
      <c r="K963" s="105" t="str">
        <f t="shared" ca="1" si="14"/>
        <v/>
      </c>
    </row>
    <row r="964" spans="3:11" ht="27.6" customHeight="1" x14ac:dyDescent="0.25">
      <c r="C964" s="1"/>
      <c r="D964" s="1"/>
      <c r="E964" s="1"/>
      <c r="F964" s="39"/>
      <c r="G964" s="39"/>
      <c r="H964" s="2"/>
      <c r="I964" s="2"/>
      <c r="J964" s="2"/>
      <c r="K964" s="105" t="str">
        <f t="shared" ca="1" si="14"/>
        <v/>
      </c>
    </row>
    <row r="965" spans="3:11" ht="27.6" customHeight="1" x14ac:dyDescent="0.25">
      <c r="C965" s="1"/>
      <c r="D965" s="1"/>
      <c r="E965" s="1"/>
      <c r="F965" s="39"/>
      <c r="G965" s="39"/>
      <c r="H965" s="2"/>
      <c r="I965" s="2"/>
      <c r="J965" s="2"/>
      <c r="K965" s="105" t="str">
        <f t="shared" ca="1" si="14"/>
        <v/>
      </c>
    </row>
    <row r="966" spans="3:11" ht="27.6" customHeight="1" x14ac:dyDescent="0.25">
      <c r="C966" s="1"/>
      <c r="D966" s="1"/>
      <c r="E966" s="1"/>
      <c r="F966" s="39"/>
      <c r="G966" s="39"/>
      <c r="H966" s="2"/>
      <c r="I966" s="2"/>
      <c r="J966" s="2"/>
      <c r="K966" s="105" t="str">
        <f t="shared" ref="K966:K1029" ca="1" si="15">IFERROR(IF(C966="","",IF(H966="","Insertar la fecha de inicio",IF(I966="","Insertar la fecha de finalización prevista",IF(AND(J966&lt;&gt;"",J966&gt;I966),"Completado con retraso",IF(AND(J966&lt;&gt;"",J966&lt;=I966),"Concluido",IF(AND(I966&lt;TODAY(),J966=""),"Atrasado",IF(AND(J966="",H966&lt;=TODAY(),I966&gt;=TODAY()),"En curso",IF(H966&gt;TODAY(),"No iniciado","")))))))),"")</f>
        <v/>
      </c>
    </row>
    <row r="967" spans="3:11" ht="27.6" customHeight="1" x14ac:dyDescent="0.25">
      <c r="C967" s="1"/>
      <c r="D967" s="1"/>
      <c r="E967" s="1"/>
      <c r="F967" s="39"/>
      <c r="G967" s="39"/>
      <c r="H967" s="2"/>
      <c r="I967" s="2"/>
      <c r="J967" s="2"/>
      <c r="K967" s="105" t="str">
        <f t="shared" ca="1" si="15"/>
        <v/>
      </c>
    </row>
    <row r="968" spans="3:11" ht="27.6" customHeight="1" x14ac:dyDescent="0.25">
      <c r="C968" s="1"/>
      <c r="D968" s="1"/>
      <c r="E968" s="1"/>
      <c r="F968" s="39"/>
      <c r="G968" s="39"/>
      <c r="H968" s="2"/>
      <c r="I968" s="2"/>
      <c r="J968" s="2"/>
      <c r="K968" s="105" t="str">
        <f t="shared" ca="1" si="15"/>
        <v/>
      </c>
    </row>
    <row r="969" spans="3:11" ht="27.6" customHeight="1" x14ac:dyDescent="0.25">
      <c r="C969" s="1"/>
      <c r="D969" s="1"/>
      <c r="E969" s="1"/>
      <c r="F969" s="39"/>
      <c r="G969" s="39"/>
      <c r="H969" s="2"/>
      <c r="I969" s="2"/>
      <c r="J969" s="2"/>
      <c r="K969" s="105" t="str">
        <f t="shared" ca="1" si="15"/>
        <v/>
      </c>
    </row>
    <row r="970" spans="3:11" ht="27.6" customHeight="1" x14ac:dyDescent="0.25">
      <c r="C970" s="1"/>
      <c r="D970" s="1"/>
      <c r="E970" s="1"/>
      <c r="F970" s="39"/>
      <c r="G970" s="39"/>
      <c r="H970" s="2"/>
      <c r="I970" s="2"/>
      <c r="J970" s="2"/>
      <c r="K970" s="105" t="str">
        <f t="shared" ca="1" si="15"/>
        <v/>
      </c>
    </row>
    <row r="971" spans="3:11" ht="27.6" customHeight="1" x14ac:dyDescent="0.25">
      <c r="C971" s="1"/>
      <c r="D971" s="1"/>
      <c r="E971" s="1"/>
      <c r="F971" s="39"/>
      <c r="G971" s="39"/>
      <c r="H971" s="2"/>
      <c r="I971" s="2"/>
      <c r="J971" s="2"/>
      <c r="K971" s="105" t="str">
        <f t="shared" ca="1" si="15"/>
        <v/>
      </c>
    </row>
    <row r="972" spans="3:11" ht="27.6" customHeight="1" x14ac:dyDescent="0.25">
      <c r="C972" s="1"/>
      <c r="D972" s="1"/>
      <c r="E972" s="1"/>
      <c r="F972" s="39"/>
      <c r="G972" s="39"/>
      <c r="H972" s="2"/>
      <c r="I972" s="2"/>
      <c r="J972" s="2"/>
      <c r="K972" s="105" t="str">
        <f t="shared" ca="1" si="15"/>
        <v/>
      </c>
    </row>
    <row r="973" spans="3:11" ht="27.6" customHeight="1" x14ac:dyDescent="0.25">
      <c r="C973" s="1"/>
      <c r="D973" s="1"/>
      <c r="E973" s="1"/>
      <c r="F973" s="39"/>
      <c r="G973" s="39"/>
      <c r="H973" s="2"/>
      <c r="I973" s="2"/>
      <c r="J973" s="2"/>
      <c r="K973" s="105" t="str">
        <f t="shared" ca="1" si="15"/>
        <v/>
      </c>
    </row>
    <row r="974" spans="3:11" ht="27.6" customHeight="1" x14ac:dyDescent="0.25">
      <c r="C974" s="1"/>
      <c r="D974" s="1"/>
      <c r="E974" s="1"/>
      <c r="F974" s="39"/>
      <c r="G974" s="39"/>
      <c r="H974" s="2"/>
      <c r="I974" s="2"/>
      <c r="J974" s="2"/>
      <c r="K974" s="105" t="str">
        <f t="shared" ca="1" si="15"/>
        <v/>
      </c>
    </row>
    <row r="975" spans="3:11" ht="27.6" customHeight="1" x14ac:dyDescent="0.25">
      <c r="C975" s="1"/>
      <c r="D975" s="1"/>
      <c r="E975" s="1"/>
      <c r="F975" s="39"/>
      <c r="G975" s="39"/>
      <c r="H975" s="2"/>
      <c r="I975" s="2"/>
      <c r="J975" s="2"/>
      <c r="K975" s="105" t="str">
        <f t="shared" ca="1" si="15"/>
        <v/>
      </c>
    </row>
    <row r="976" spans="3:11" ht="27.6" customHeight="1" x14ac:dyDescent="0.25">
      <c r="C976" s="1"/>
      <c r="D976" s="1"/>
      <c r="E976" s="1"/>
      <c r="F976" s="39"/>
      <c r="G976" s="39"/>
      <c r="H976" s="2"/>
      <c r="I976" s="2"/>
      <c r="J976" s="2"/>
      <c r="K976" s="105" t="str">
        <f t="shared" ca="1" si="15"/>
        <v/>
      </c>
    </row>
    <row r="977" spans="3:11" ht="27.6" customHeight="1" x14ac:dyDescent="0.25">
      <c r="C977" s="1"/>
      <c r="D977" s="1"/>
      <c r="E977" s="1"/>
      <c r="F977" s="39"/>
      <c r="G977" s="39"/>
      <c r="H977" s="2"/>
      <c r="I977" s="2"/>
      <c r="J977" s="2"/>
      <c r="K977" s="105" t="str">
        <f t="shared" ca="1" si="15"/>
        <v/>
      </c>
    </row>
    <row r="978" spans="3:11" ht="27.6" customHeight="1" x14ac:dyDescent="0.25">
      <c r="C978" s="1"/>
      <c r="D978" s="1"/>
      <c r="E978" s="1"/>
      <c r="F978" s="39"/>
      <c r="G978" s="39"/>
      <c r="H978" s="2"/>
      <c r="I978" s="2"/>
      <c r="J978" s="2"/>
      <c r="K978" s="105" t="str">
        <f t="shared" ca="1" si="15"/>
        <v/>
      </c>
    </row>
    <row r="979" spans="3:11" ht="27.6" customHeight="1" x14ac:dyDescent="0.25">
      <c r="C979" s="1"/>
      <c r="D979" s="1"/>
      <c r="E979" s="1"/>
      <c r="F979" s="39"/>
      <c r="G979" s="39"/>
      <c r="H979" s="2"/>
      <c r="I979" s="2"/>
      <c r="J979" s="2"/>
      <c r="K979" s="105" t="str">
        <f t="shared" ca="1" si="15"/>
        <v/>
      </c>
    </row>
    <row r="980" spans="3:11" ht="27.6" customHeight="1" x14ac:dyDescent="0.25">
      <c r="C980" s="1"/>
      <c r="D980" s="1"/>
      <c r="E980" s="1"/>
      <c r="F980" s="39"/>
      <c r="G980" s="39"/>
      <c r="H980" s="2"/>
      <c r="I980" s="2"/>
      <c r="J980" s="2"/>
      <c r="K980" s="105" t="str">
        <f t="shared" ca="1" si="15"/>
        <v/>
      </c>
    </row>
    <row r="981" spans="3:11" ht="27.6" customHeight="1" x14ac:dyDescent="0.25">
      <c r="C981" s="1"/>
      <c r="D981" s="1"/>
      <c r="E981" s="1"/>
      <c r="F981" s="39"/>
      <c r="G981" s="39"/>
      <c r="H981" s="2"/>
      <c r="I981" s="2"/>
      <c r="J981" s="2"/>
      <c r="K981" s="105" t="str">
        <f t="shared" ca="1" si="15"/>
        <v/>
      </c>
    </row>
    <row r="982" spans="3:11" ht="27.6" customHeight="1" x14ac:dyDescent="0.25">
      <c r="C982" s="1"/>
      <c r="D982" s="1"/>
      <c r="E982" s="1"/>
      <c r="F982" s="39"/>
      <c r="G982" s="39"/>
      <c r="H982" s="2"/>
      <c r="I982" s="2"/>
      <c r="J982" s="2"/>
      <c r="K982" s="105" t="str">
        <f t="shared" ca="1" si="15"/>
        <v/>
      </c>
    </row>
    <row r="983" spans="3:11" ht="27.6" customHeight="1" x14ac:dyDescent="0.25">
      <c r="C983" s="1"/>
      <c r="D983" s="1"/>
      <c r="E983" s="1"/>
      <c r="F983" s="39"/>
      <c r="G983" s="39"/>
      <c r="H983" s="2"/>
      <c r="I983" s="2"/>
      <c r="J983" s="2"/>
      <c r="K983" s="105" t="str">
        <f t="shared" ca="1" si="15"/>
        <v/>
      </c>
    </row>
    <row r="984" spans="3:11" ht="27.6" customHeight="1" x14ac:dyDescent="0.25">
      <c r="C984" s="1"/>
      <c r="D984" s="1"/>
      <c r="E984" s="1"/>
      <c r="F984" s="39"/>
      <c r="G984" s="39"/>
      <c r="H984" s="2"/>
      <c r="I984" s="2"/>
      <c r="J984" s="2"/>
      <c r="K984" s="105" t="str">
        <f t="shared" ca="1" si="15"/>
        <v/>
      </c>
    </row>
    <row r="985" spans="3:11" ht="27.6" customHeight="1" x14ac:dyDescent="0.25">
      <c r="C985" s="1"/>
      <c r="D985" s="1"/>
      <c r="E985" s="1"/>
      <c r="F985" s="39"/>
      <c r="G985" s="39"/>
      <c r="H985" s="2"/>
      <c r="I985" s="2"/>
      <c r="J985" s="2"/>
      <c r="K985" s="105" t="str">
        <f t="shared" ca="1" si="15"/>
        <v/>
      </c>
    </row>
    <row r="986" spans="3:11" ht="27.6" customHeight="1" x14ac:dyDescent="0.25">
      <c r="C986" s="1"/>
      <c r="D986" s="1"/>
      <c r="E986" s="1"/>
      <c r="F986" s="39"/>
      <c r="G986" s="39"/>
      <c r="H986" s="2"/>
      <c r="I986" s="2"/>
      <c r="J986" s="2"/>
      <c r="K986" s="105" t="str">
        <f t="shared" ca="1" si="15"/>
        <v/>
      </c>
    </row>
    <row r="987" spans="3:11" ht="27.6" customHeight="1" x14ac:dyDescent="0.25">
      <c r="C987" s="1"/>
      <c r="D987" s="1"/>
      <c r="E987" s="1"/>
      <c r="F987" s="39"/>
      <c r="G987" s="39"/>
      <c r="H987" s="2"/>
      <c r="I987" s="2"/>
      <c r="J987" s="2"/>
      <c r="K987" s="105" t="str">
        <f t="shared" ca="1" si="15"/>
        <v/>
      </c>
    </row>
    <row r="988" spans="3:11" ht="27.6" customHeight="1" x14ac:dyDescent="0.25">
      <c r="C988" s="1"/>
      <c r="D988" s="1"/>
      <c r="E988" s="1"/>
      <c r="F988" s="39"/>
      <c r="G988" s="39"/>
      <c r="H988" s="2"/>
      <c r="I988" s="2"/>
      <c r="J988" s="2"/>
      <c r="K988" s="105" t="str">
        <f t="shared" ca="1" si="15"/>
        <v/>
      </c>
    </row>
    <row r="989" spans="3:11" ht="27.6" customHeight="1" x14ac:dyDescent="0.25">
      <c r="C989" s="1"/>
      <c r="D989" s="1"/>
      <c r="E989" s="1"/>
      <c r="F989" s="39"/>
      <c r="G989" s="39"/>
      <c r="H989" s="2"/>
      <c r="I989" s="2"/>
      <c r="J989" s="2"/>
      <c r="K989" s="105" t="str">
        <f t="shared" ca="1" si="15"/>
        <v/>
      </c>
    </row>
    <row r="990" spans="3:11" ht="27.6" customHeight="1" x14ac:dyDescent="0.25">
      <c r="C990" s="1"/>
      <c r="D990" s="1"/>
      <c r="E990" s="1"/>
      <c r="F990" s="39"/>
      <c r="G990" s="39"/>
      <c r="H990" s="2"/>
      <c r="I990" s="2"/>
      <c r="J990" s="2"/>
      <c r="K990" s="105" t="str">
        <f t="shared" ca="1" si="15"/>
        <v/>
      </c>
    </row>
    <row r="991" spans="3:11" ht="27.6" customHeight="1" x14ac:dyDescent="0.25">
      <c r="C991" s="1"/>
      <c r="D991" s="1"/>
      <c r="E991" s="1"/>
      <c r="F991" s="39"/>
      <c r="G991" s="39"/>
      <c r="H991" s="2"/>
      <c r="I991" s="2"/>
      <c r="J991" s="2"/>
      <c r="K991" s="105" t="str">
        <f t="shared" ca="1" si="15"/>
        <v/>
      </c>
    </row>
    <row r="992" spans="3:11" ht="27.6" customHeight="1" x14ac:dyDescent="0.25">
      <c r="C992" s="1"/>
      <c r="D992" s="1"/>
      <c r="E992" s="1"/>
      <c r="F992" s="39"/>
      <c r="G992" s="39"/>
      <c r="H992" s="2"/>
      <c r="I992" s="2"/>
      <c r="J992" s="2"/>
      <c r="K992" s="105" t="str">
        <f t="shared" ca="1" si="15"/>
        <v/>
      </c>
    </row>
    <row r="993" spans="3:11" ht="27.6" customHeight="1" x14ac:dyDescent="0.25">
      <c r="C993" s="1"/>
      <c r="D993" s="1"/>
      <c r="E993" s="1"/>
      <c r="F993" s="39"/>
      <c r="G993" s="39"/>
      <c r="H993" s="2"/>
      <c r="I993" s="2"/>
      <c r="J993" s="2"/>
      <c r="K993" s="105" t="str">
        <f t="shared" ca="1" si="15"/>
        <v/>
      </c>
    </row>
    <row r="994" spans="3:11" ht="27.6" customHeight="1" x14ac:dyDescent="0.25">
      <c r="C994" s="1"/>
      <c r="D994" s="1"/>
      <c r="E994" s="1"/>
      <c r="F994" s="39"/>
      <c r="G994" s="39"/>
      <c r="H994" s="2"/>
      <c r="I994" s="2"/>
      <c r="J994" s="2"/>
      <c r="K994" s="105" t="str">
        <f t="shared" ca="1" si="15"/>
        <v/>
      </c>
    </row>
    <row r="995" spans="3:11" ht="27.6" customHeight="1" x14ac:dyDescent="0.25">
      <c r="C995" s="1"/>
      <c r="D995" s="1"/>
      <c r="E995" s="1"/>
      <c r="F995" s="39"/>
      <c r="G995" s="39"/>
      <c r="H995" s="2"/>
      <c r="I995" s="2"/>
      <c r="J995" s="2"/>
      <c r="K995" s="105" t="str">
        <f t="shared" ca="1" si="15"/>
        <v/>
      </c>
    </row>
    <row r="996" spans="3:11" ht="27.6" customHeight="1" x14ac:dyDescent="0.25">
      <c r="C996" s="1"/>
      <c r="D996" s="1"/>
      <c r="E996" s="1"/>
      <c r="F996" s="39"/>
      <c r="G996" s="39"/>
      <c r="H996" s="2"/>
      <c r="I996" s="2"/>
      <c r="J996" s="2"/>
      <c r="K996" s="105" t="str">
        <f t="shared" ca="1" si="15"/>
        <v/>
      </c>
    </row>
    <row r="997" spans="3:11" ht="27.6" customHeight="1" x14ac:dyDescent="0.25">
      <c r="C997" s="1"/>
      <c r="D997" s="1"/>
      <c r="E997" s="1"/>
      <c r="F997" s="39"/>
      <c r="G997" s="39"/>
      <c r="H997" s="2"/>
      <c r="I997" s="2"/>
      <c r="J997" s="2"/>
      <c r="K997" s="105" t="str">
        <f t="shared" ca="1" si="15"/>
        <v/>
      </c>
    </row>
    <row r="998" spans="3:11" ht="27.6" customHeight="1" x14ac:dyDescent="0.25">
      <c r="C998" s="1"/>
      <c r="D998" s="1"/>
      <c r="E998" s="1"/>
      <c r="F998" s="39"/>
      <c r="G998" s="39"/>
      <c r="H998" s="2"/>
      <c r="I998" s="2"/>
      <c r="J998" s="2"/>
      <c r="K998" s="105" t="str">
        <f t="shared" ca="1" si="15"/>
        <v/>
      </c>
    </row>
    <row r="999" spans="3:11" ht="27.6" customHeight="1" x14ac:dyDescent="0.25">
      <c r="C999" s="1"/>
      <c r="D999" s="1"/>
      <c r="E999" s="1"/>
      <c r="F999" s="39"/>
      <c r="G999" s="39"/>
      <c r="H999" s="2"/>
      <c r="I999" s="2"/>
      <c r="J999" s="2"/>
      <c r="K999" s="105" t="str">
        <f t="shared" ca="1" si="15"/>
        <v/>
      </c>
    </row>
    <row r="1000" spans="3:11" ht="27.6" customHeight="1" x14ac:dyDescent="0.25">
      <c r="C1000" s="1"/>
      <c r="D1000" s="1"/>
      <c r="E1000" s="1"/>
      <c r="F1000" s="39"/>
      <c r="G1000" s="39"/>
      <c r="H1000" s="2"/>
      <c r="I1000" s="2"/>
      <c r="J1000" s="2"/>
      <c r="K1000" s="105" t="str">
        <f t="shared" ca="1" si="15"/>
        <v/>
      </c>
    </row>
    <row r="1001" spans="3:11" ht="27.6" customHeight="1" x14ac:dyDescent="0.25">
      <c r="C1001" s="1"/>
      <c r="D1001" s="1"/>
      <c r="E1001" s="1"/>
      <c r="F1001" s="39"/>
      <c r="G1001" s="39"/>
      <c r="H1001" s="2"/>
      <c r="I1001" s="2"/>
      <c r="J1001" s="2"/>
      <c r="K1001" s="105" t="str">
        <f t="shared" ca="1" si="15"/>
        <v/>
      </c>
    </row>
    <row r="1002" spans="3:11" ht="27.6" customHeight="1" x14ac:dyDescent="0.25">
      <c r="C1002" s="1"/>
      <c r="D1002" s="1"/>
      <c r="E1002" s="1"/>
      <c r="F1002" s="39"/>
      <c r="G1002" s="39"/>
      <c r="H1002" s="2"/>
      <c r="I1002" s="2"/>
      <c r="J1002" s="2"/>
      <c r="K1002" s="105" t="str">
        <f t="shared" ca="1" si="15"/>
        <v/>
      </c>
    </row>
    <row r="1003" spans="3:11" ht="27.6" customHeight="1" x14ac:dyDescent="0.25">
      <c r="C1003" s="1"/>
      <c r="D1003" s="1"/>
      <c r="E1003" s="1"/>
      <c r="F1003" s="39"/>
      <c r="G1003" s="39"/>
      <c r="H1003" s="2"/>
      <c r="I1003" s="2"/>
      <c r="J1003" s="2"/>
      <c r="K1003" s="105" t="str">
        <f t="shared" ca="1" si="15"/>
        <v/>
      </c>
    </row>
    <row r="1004" spans="3:11" ht="27.6" customHeight="1" x14ac:dyDescent="0.25">
      <c r="C1004" s="1"/>
      <c r="D1004" s="1"/>
      <c r="E1004" s="1"/>
      <c r="F1004" s="39"/>
      <c r="G1004" s="39"/>
      <c r="H1004" s="2"/>
      <c r="I1004" s="2"/>
      <c r="J1004" s="2"/>
      <c r="K1004" s="105" t="str">
        <f t="shared" ca="1" si="15"/>
        <v/>
      </c>
    </row>
    <row r="1005" spans="3:11" ht="27.6" customHeight="1" x14ac:dyDescent="0.25">
      <c r="C1005" s="1"/>
      <c r="D1005" s="1"/>
      <c r="E1005" s="1"/>
      <c r="F1005" s="39"/>
      <c r="G1005" s="39"/>
      <c r="H1005" s="2"/>
      <c r="I1005" s="2"/>
      <c r="J1005" s="2"/>
      <c r="K1005" s="105" t="str">
        <f t="shared" ca="1" si="15"/>
        <v/>
      </c>
    </row>
    <row r="1006" spans="3:11" ht="27.6" customHeight="1" x14ac:dyDescent="0.25">
      <c r="C1006" s="1"/>
      <c r="D1006" s="1"/>
      <c r="E1006" s="1"/>
      <c r="F1006" s="39"/>
      <c r="G1006" s="39"/>
      <c r="H1006" s="2"/>
      <c r="I1006" s="2"/>
      <c r="J1006" s="2"/>
      <c r="K1006" s="105" t="str">
        <f t="shared" ca="1" si="15"/>
        <v/>
      </c>
    </row>
    <row r="1007" spans="3:11" ht="27.6" customHeight="1" x14ac:dyDescent="0.25">
      <c r="C1007" s="1"/>
      <c r="D1007" s="1"/>
      <c r="E1007" s="1"/>
      <c r="F1007" s="39"/>
      <c r="G1007" s="39"/>
      <c r="H1007" s="2"/>
      <c r="I1007" s="2"/>
      <c r="J1007" s="2"/>
      <c r="K1007" s="105" t="str">
        <f t="shared" ca="1" si="15"/>
        <v/>
      </c>
    </row>
    <row r="1008" spans="3:11" ht="27.6" customHeight="1" x14ac:dyDescent="0.25">
      <c r="C1008" s="1"/>
      <c r="D1008" s="1"/>
      <c r="E1008" s="1"/>
      <c r="F1008" s="39"/>
      <c r="G1008" s="39"/>
      <c r="H1008" s="2"/>
      <c r="I1008" s="2"/>
      <c r="J1008" s="2"/>
      <c r="K1008" s="105" t="str">
        <f t="shared" ca="1" si="15"/>
        <v/>
      </c>
    </row>
    <row r="1009" spans="3:11" ht="27.6" customHeight="1" x14ac:dyDescent="0.25">
      <c r="C1009" s="1"/>
      <c r="D1009" s="1"/>
      <c r="E1009" s="1"/>
      <c r="F1009" s="39"/>
      <c r="G1009" s="39"/>
      <c r="H1009" s="2"/>
      <c r="I1009" s="2"/>
      <c r="J1009" s="2"/>
      <c r="K1009" s="105" t="str">
        <f t="shared" ca="1" si="15"/>
        <v/>
      </c>
    </row>
    <row r="1010" spans="3:11" ht="27.6" customHeight="1" x14ac:dyDescent="0.25">
      <c r="C1010" s="1"/>
      <c r="D1010" s="1"/>
      <c r="E1010" s="1"/>
      <c r="F1010" s="39"/>
      <c r="G1010" s="39"/>
      <c r="H1010" s="2"/>
      <c r="I1010" s="2"/>
      <c r="J1010" s="2"/>
      <c r="K1010" s="105" t="str">
        <f t="shared" ca="1" si="15"/>
        <v/>
      </c>
    </row>
    <row r="1011" spans="3:11" ht="27.6" customHeight="1" x14ac:dyDescent="0.25">
      <c r="C1011" s="1"/>
      <c r="D1011" s="1"/>
      <c r="E1011" s="1"/>
      <c r="F1011" s="39"/>
      <c r="G1011" s="39"/>
      <c r="H1011" s="2"/>
      <c r="I1011" s="2"/>
      <c r="J1011" s="2"/>
      <c r="K1011" s="105" t="str">
        <f t="shared" ca="1" si="15"/>
        <v/>
      </c>
    </row>
    <row r="1012" spans="3:11" ht="27.6" customHeight="1" x14ac:dyDescent="0.25">
      <c r="C1012" s="1"/>
      <c r="D1012" s="1"/>
      <c r="E1012" s="1"/>
      <c r="F1012" s="39"/>
      <c r="G1012" s="39"/>
      <c r="H1012" s="2"/>
      <c r="I1012" s="2"/>
      <c r="J1012" s="2"/>
      <c r="K1012" s="105" t="str">
        <f t="shared" ca="1" si="15"/>
        <v/>
      </c>
    </row>
    <row r="1013" spans="3:11" ht="27.6" customHeight="1" x14ac:dyDescent="0.25">
      <c r="C1013" s="1"/>
      <c r="D1013" s="1"/>
      <c r="E1013" s="1"/>
      <c r="F1013" s="39"/>
      <c r="G1013" s="39"/>
      <c r="H1013" s="2"/>
      <c r="I1013" s="2"/>
      <c r="J1013" s="2"/>
      <c r="K1013" s="105" t="str">
        <f t="shared" ca="1" si="15"/>
        <v/>
      </c>
    </row>
    <row r="1014" spans="3:11" ht="27.6" customHeight="1" x14ac:dyDescent="0.25">
      <c r="C1014" s="1"/>
      <c r="D1014" s="1"/>
      <c r="E1014" s="1"/>
      <c r="F1014" s="39"/>
      <c r="G1014" s="39"/>
      <c r="H1014" s="2"/>
      <c r="I1014" s="2"/>
      <c r="J1014" s="2"/>
      <c r="K1014" s="105" t="str">
        <f t="shared" ca="1" si="15"/>
        <v/>
      </c>
    </row>
    <row r="1015" spans="3:11" ht="27.6" customHeight="1" x14ac:dyDescent="0.25">
      <c r="C1015" s="1"/>
      <c r="D1015" s="1"/>
      <c r="E1015" s="1"/>
      <c r="F1015" s="39"/>
      <c r="G1015" s="39"/>
      <c r="H1015" s="2"/>
      <c r="I1015" s="2"/>
      <c r="J1015" s="2"/>
      <c r="K1015" s="105" t="str">
        <f t="shared" ca="1" si="15"/>
        <v/>
      </c>
    </row>
    <row r="1016" spans="3:11" ht="27.6" customHeight="1" x14ac:dyDescent="0.25">
      <c r="C1016" s="1"/>
      <c r="D1016" s="1"/>
      <c r="E1016" s="1"/>
      <c r="F1016" s="39"/>
      <c r="G1016" s="39"/>
      <c r="H1016" s="2"/>
      <c r="I1016" s="2"/>
      <c r="J1016" s="2"/>
      <c r="K1016" s="105" t="str">
        <f t="shared" ca="1" si="15"/>
        <v/>
      </c>
    </row>
    <row r="1017" spans="3:11" ht="27.6" customHeight="1" x14ac:dyDescent="0.25">
      <c r="C1017" s="1"/>
      <c r="D1017" s="1"/>
      <c r="E1017" s="1"/>
      <c r="F1017" s="39"/>
      <c r="G1017" s="39"/>
      <c r="H1017" s="2"/>
      <c r="I1017" s="2"/>
      <c r="J1017" s="2"/>
      <c r="K1017" s="105" t="str">
        <f t="shared" ca="1" si="15"/>
        <v/>
      </c>
    </row>
    <row r="1018" spans="3:11" ht="27.6" customHeight="1" x14ac:dyDescent="0.25">
      <c r="C1018" s="1"/>
      <c r="D1018" s="1"/>
      <c r="E1018" s="1"/>
      <c r="F1018" s="39"/>
      <c r="G1018" s="39"/>
      <c r="H1018" s="2"/>
      <c r="I1018" s="2"/>
      <c r="J1018" s="2"/>
      <c r="K1018" s="105" t="str">
        <f t="shared" ca="1" si="15"/>
        <v/>
      </c>
    </row>
    <row r="1019" spans="3:11" ht="27.6" customHeight="1" x14ac:dyDescent="0.25">
      <c r="C1019" s="1"/>
      <c r="D1019" s="1"/>
      <c r="E1019" s="1"/>
      <c r="F1019" s="39"/>
      <c r="G1019" s="39"/>
      <c r="H1019" s="2"/>
      <c r="I1019" s="2"/>
      <c r="J1019" s="2"/>
      <c r="K1019" s="105" t="str">
        <f t="shared" ca="1" si="15"/>
        <v/>
      </c>
    </row>
    <row r="1020" spans="3:11" ht="27.6" customHeight="1" x14ac:dyDescent="0.25">
      <c r="C1020" s="1"/>
      <c r="D1020" s="1"/>
      <c r="E1020" s="1"/>
      <c r="F1020" s="39"/>
      <c r="G1020" s="39"/>
      <c r="H1020" s="2"/>
      <c r="I1020" s="2"/>
      <c r="J1020" s="2"/>
      <c r="K1020" s="105" t="str">
        <f t="shared" ca="1" si="15"/>
        <v/>
      </c>
    </row>
    <row r="1021" spans="3:11" ht="27.6" customHeight="1" x14ac:dyDescent="0.25">
      <c r="C1021" s="1"/>
      <c r="D1021" s="1"/>
      <c r="E1021" s="1"/>
      <c r="F1021" s="39"/>
      <c r="G1021" s="39"/>
      <c r="H1021" s="2"/>
      <c r="I1021" s="2"/>
      <c r="J1021" s="2"/>
      <c r="K1021" s="105" t="str">
        <f t="shared" ca="1" si="15"/>
        <v/>
      </c>
    </row>
    <row r="1022" spans="3:11" ht="27.6" customHeight="1" x14ac:dyDescent="0.25">
      <c r="C1022" s="1"/>
      <c r="D1022" s="1"/>
      <c r="E1022" s="1"/>
      <c r="F1022" s="39"/>
      <c r="G1022" s="39"/>
      <c r="H1022" s="2"/>
      <c r="I1022" s="2"/>
      <c r="J1022" s="2"/>
      <c r="K1022" s="105" t="str">
        <f t="shared" ca="1" si="15"/>
        <v/>
      </c>
    </row>
    <row r="1023" spans="3:11" ht="27.6" customHeight="1" x14ac:dyDescent="0.25">
      <c r="C1023" s="1"/>
      <c r="D1023" s="1"/>
      <c r="E1023" s="1"/>
      <c r="F1023" s="39"/>
      <c r="G1023" s="39"/>
      <c r="H1023" s="2"/>
      <c r="I1023" s="2"/>
      <c r="J1023" s="2"/>
      <c r="K1023" s="105" t="str">
        <f t="shared" ca="1" si="15"/>
        <v/>
      </c>
    </row>
    <row r="1024" spans="3:11" ht="27.6" customHeight="1" x14ac:dyDescent="0.25">
      <c r="C1024" s="1"/>
      <c r="D1024" s="1"/>
      <c r="E1024" s="1"/>
      <c r="F1024" s="39"/>
      <c r="G1024" s="39"/>
      <c r="H1024" s="2"/>
      <c r="I1024" s="2"/>
      <c r="J1024" s="2"/>
      <c r="K1024" s="105" t="str">
        <f t="shared" ca="1" si="15"/>
        <v/>
      </c>
    </row>
    <row r="1025" spans="3:11" ht="27.6" customHeight="1" x14ac:dyDescent="0.25">
      <c r="C1025" s="1"/>
      <c r="D1025" s="1"/>
      <c r="E1025" s="1"/>
      <c r="F1025" s="39"/>
      <c r="G1025" s="39"/>
      <c r="H1025" s="2"/>
      <c r="I1025" s="2"/>
      <c r="J1025" s="2"/>
      <c r="K1025" s="105" t="str">
        <f t="shared" ca="1" si="15"/>
        <v/>
      </c>
    </row>
    <row r="1026" spans="3:11" ht="27.6" customHeight="1" x14ac:dyDescent="0.25">
      <c r="C1026" s="1"/>
      <c r="D1026" s="1"/>
      <c r="E1026" s="1"/>
      <c r="F1026" s="39"/>
      <c r="G1026" s="39"/>
      <c r="H1026" s="2"/>
      <c r="I1026" s="2"/>
      <c r="J1026" s="2"/>
      <c r="K1026" s="105" t="str">
        <f t="shared" ca="1" si="15"/>
        <v/>
      </c>
    </row>
    <row r="1027" spans="3:11" ht="27.6" customHeight="1" x14ac:dyDescent="0.25">
      <c r="C1027" s="1"/>
      <c r="D1027" s="1"/>
      <c r="E1027" s="1"/>
      <c r="F1027" s="39"/>
      <c r="G1027" s="39"/>
      <c r="H1027" s="2"/>
      <c r="I1027" s="2"/>
      <c r="J1027" s="2"/>
      <c r="K1027" s="105" t="str">
        <f t="shared" ca="1" si="15"/>
        <v/>
      </c>
    </row>
    <row r="1028" spans="3:11" ht="27.6" customHeight="1" x14ac:dyDescent="0.25">
      <c r="C1028" s="1"/>
      <c r="D1028" s="1"/>
      <c r="E1028" s="1"/>
      <c r="F1028" s="39"/>
      <c r="G1028" s="39"/>
      <c r="H1028" s="2"/>
      <c r="I1028" s="2"/>
      <c r="J1028" s="2"/>
      <c r="K1028" s="105" t="str">
        <f t="shared" ca="1" si="15"/>
        <v/>
      </c>
    </row>
    <row r="1029" spans="3:11" ht="27.6" customHeight="1" x14ac:dyDescent="0.25">
      <c r="C1029" s="1"/>
      <c r="D1029" s="1"/>
      <c r="E1029" s="1"/>
      <c r="F1029" s="39"/>
      <c r="G1029" s="39"/>
      <c r="H1029" s="2"/>
      <c r="I1029" s="2"/>
      <c r="J1029" s="2"/>
      <c r="K1029" s="105" t="str">
        <f t="shared" ca="1" si="15"/>
        <v/>
      </c>
    </row>
    <row r="1030" spans="3:11" ht="27.6" customHeight="1" x14ac:dyDescent="0.25">
      <c r="C1030" s="1"/>
      <c r="D1030" s="1"/>
      <c r="E1030" s="1"/>
      <c r="F1030" s="39"/>
      <c r="G1030" s="39"/>
      <c r="H1030" s="2"/>
      <c r="I1030" s="2"/>
      <c r="J1030" s="2"/>
      <c r="K1030" s="105" t="str">
        <f t="shared" ref="K1030:K1093" ca="1" si="16">IFERROR(IF(C1030="","",IF(H1030="","Insertar la fecha de inicio",IF(I1030="","Insertar la fecha de finalización prevista",IF(AND(J1030&lt;&gt;"",J1030&gt;I1030),"Completado con retraso",IF(AND(J1030&lt;&gt;"",J1030&lt;=I1030),"Concluido",IF(AND(I1030&lt;TODAY(),J1030=""),"Atrasado",IF(AND(J1030="",H1030&lt;=TODAY(),I1030&gt;=TODAY()),"En curso",IF(H1030&gt;TODAY(),"No iniciado","")))))))),"")</f>
        <v/>
      </c>
    </row>
    <row r="1031" spans="3:11" ht="27.6" customHeight="1" x14ac:dyDescent="0.25">
      <c r="C1031" s="1"/>
      <c r="D1031" s="1"/>
      <c r="E1031" s="1"/>
      <c r="F1031" s="39"/>
      <c r="G1031" s="39"/>
      <c r="H1031" s="2"/>
      <c r="I1031" s="2"/>
      <c r="J1031" s="2"/>
      <c r="K1031" s="105" t="str">
        <f t="shared" ca="1" si="16"/>
        <v/>
      </c>
    </row>
    <row r="1032" spans="3:11" ht="27.6" customHeight="1" x14ac:dyDescent="0.25">
      <c r="C1032" s="1"/>
      <c r="D1032" s="1"/>
      <c r="E1032" s="1"/>
      <c r="F1032" s="39"/>
      <c r="G1032" s="39"/>
      <c r="H1032" s="2"/>
      <c r="I1032" s="2"/>
      <c r="J1032" s="2"/>
      <c r="K1032" s="105" t="str">
        <f t="shared" ca="1" si="16"/>
        <v/>
      </c>
    </row>
    <row r="1033" spans="3:11" ht="27.6" customHeight="1" x14ac:dyDescent="0.25">
      <c r="C1033" s="1"/>
      <c r="D1033" s="1"/>
      <c r="E1033" s="1"/>
      <c r="F1033" s="39"/>
      <c r="G1033" s="39"/>
      <c r="H1033" s="2"/>
      <c r="I1033" s="2"/>
      <c r="J1033" s="2"/>
      <c r="K1033" s="105" t="str">
        <f t="shared" ca="1" si="16"/>
        <v/>
      </c>
    </row>
    <row r="1034" spans="3:11" ht="27.6" customHeight="1" x14ac:dyDescent="0.25">
      <c r="C1034" s="1"/>
      <c r="D1034" s="1"/>
      <c r="E1034" s="1"/>
      <c r="F1034" s="39"/>
      <c r="G1034" s="39"/>
      <c r="H1034" s="2"/>
      <c r="I1034" s="2"/>
      <c r="J1034" s="2"/>
      <c r="K1034" s="105" t="str">
        <f t="shared" ca="1" si="16"/>
        <v/>
      </c>
    </row>
    <row r="1035" spans="3:11" ht="27.6" customHeight="1" x14ac:dyDescent="0.25">
      <c r="C1035" s="1"/>
      <c r="D1035" s="1"/>
      <c r="E1035" s="1"/>
      <c r="F1035" s="39"/>
      <c r="G1035" s="39"/>
      <c r="H1035" s="2"/>
      <c r="I1035" s="2"/>
      <c r="J1035" s="2"/>
      <c r="K1035" s="105" t="str">
        <f t="shared" ca="1" si="16"/>
        <v/>
      </c>
    </row>
    <row r="1036" spans="3:11" ht="27.6" customHeight="1" x14ac:dyDescent="0.25">
      <c r="C1036" s="1"/>
      <c r="D1036" s="1"/>
      <c r="E1036" s="1"/>
      <c r="F1036" s="39"/>
      <c r="G1036" s="39"/>
      <c r="H1036" s="2"/>
      <c r="I1036" s="2"/>
      <c r="J1036" s="2"/>
      <c r="K1036" s="105" t="str">
        <f t="shared" ca="1" si="16"/>
        <v/>
      </c>
    </row>
    <row r="1037" spans="3:11" ht="27.6" customHeight="1" x14ac:dyDescent="0.25">
      <c r="C1037" s="1"/>
      <c r="D1037" s="1"/>
      <c r="E1037" s="1"/>
      <c r="F1037" s="39"/>
      <c r="G1037" s="39"/>
      <c r="H1037" s="2"/>
      <c r="I1037" s="2"/>
      <c r="J1037" s="2"/>
      <c r="K1037" s="105" t="str">
        <f t="shared" ca="1" si="16"/>
        <v/>
      </c>
    </row>
    <row r="1038" spans="3:11" ht="27.6" customHeight="1" x14ac:dyDescent="0.25">
      <c r="C1038" s="1"/>
      <c r="D1038" s="1"/>
      <c r="E1038" s="1"/>
      <c r="F1038" s="39"/>
      <c r="G1038" s="39"/>
      <c r="H1038" s="2"/>
      <c r="I1038" s="2"/>
      <c r="J1038" s="2"/>
      <c r="K1038" s="105" t="str">
        <f t="shared" ca="1" si="16"/>
        <v/>
      </c>
    </row>
    <row r="1039" spans="3:11" ht="27.6" customHeight="1" x14ac:dyDescent="0.25">
      <c r="C1039" s="1"/>
      <c r="D1039" s="1"/>
      <c r="E1039" s="1"/>
      <c r="F1039" s="39"/>
      <c r="G1039" s="39"/>
      <c r="H1039" s="2"/>
      <c r="I1039" s="2"/>
      <c r="J1039" s="2"/>
      <c r="K1039" s="105" t="str">
        <f t="shared" ca="1" si="16"/>
        <v/>
      </c>
    </row>
    <row r="1040" spans="3:11" ht="27.6" customHeight="1" x14ac:dyDescent="0.25">
      <c r="C1040" s="1"/>
      <c r="D1040" s="1"/>
      <c r="E1040" s="1"/>
      <c r="F1040" s="39"/>
      <c r="G1040" s="39"/>
      <c r="H1040" s="2"/>
      <c r="I1040" s="2"/>
      <c r="J1040" s="2"/>
      <c r="K1040" s="105" t="str">
        <f t="shared" ca="1" si="16"/>
        <v/>
      </c>
    </row>
    <row r="1041" spans="3:11" ht="27.6" customHeight="1" x14ac:dyDescent="0.25">
      <c r="C1041" s="1"/>
      <c r="D1041" s="1"/>
      <c r="E1041" s="1"/>
      <c r="F1041" s="39"/>
      <c r="G1041" s="39"/>
      <c r="H1041" s="2"/>
      <c r="I1041" s="2"/>
      <c r="J1041" s="2"/>
      <c r="K1041" s="105" t="str">
        <f t="shared" ca="1" si="16"/>
        <v/>
      </c>
    </row>
    <row r="1042" spans="3:11" ht="27.6" customHeight="1" x14ac:dyDescent="0.25">
      <c r="C1042" s="1"/>
      <c r="D1042" s="1"/>
      <c r="E1042" s="1"/>
      <c r="F1042" s="39"/>
      <c r="G1042" s="39"/>
      <c r="H1042" s="2"/>
      <c r="I1042" s="2"/>
      <c r="J1042" s="2"/>
      <c r="K1042" s="105" t="str">
        <f t="shared" ca="1" si="16"/>
        <v/>
      </c>
    </row>
    <row r="1043" spans="3:11" ht="27.6" customHeight="1" x14ac:dyDescent="0.25">
      <c r="C1043" s="1"/>
      <c r="D1043" s="1"/>
      <c r="E1043" s="1"/>
      <c r="F1043" s="39"/>
      <c r="G1043" s="39"/>
      <c r="H1043" s="2"/>
      <c r="I1043" s="2"/>
      <c r="J1043" s="2"/>
      <c r="K1043" s="105" t="str">
        <f t="shared" ca="1" si="16"/>
        <v/>
      </c>
    </row>
    <row r="1044" spans="3:11" ht="27.6" customHeight="1" x14ac:dyDescent="0.25">
      <c r="C1044" s="1"/>
      <c r="D1044" s="1"/>
      <c r="E1044" s="1"/>
      <c r="F1044" s="39"/>
      <c r="G1044" s="39"/>
      <c r="H1044" s="2"/>
      <c r="I1044" s="2"/>
      <c r="J1044" s="2"/>
      <c r="K1044" s="105" t="str">
        <f t="shared" ca="1" si="16"/>
        <v/>
      </c>
    </row>
    <row r="1045" spans="3:11" ht="27.6" customHeight="1" x14ac:dyDescent="0.25">
      <c r="C1045" s="1"/>
      <c r="D1045" s="1"/>
      <c r="E1045" s="1"/>
      <c r="F1045" s="39"/>
      <c r="G1045" s="39"/>
      <c r="H1045" s="2"/>
      <c r="I1045" s="2"/>
      <c r="J1045" s="2"/>
      <c r="K1045" s="105" t="str">
        <f t="shared" ca="1" si="16"/>
        <v/>
      </c>
    </row>
    <row r="1046" spans="3:11" ht="27.6" customHeight="1" x14ac:dyDescent="0.25">
      <c r="C1046" s="1"/>
      <c r="D1046" s="1"/>
      <c r="E1046" s="1"/>
      <c r="F1046" s="39"/>
      <c r="G1046" s="39"/>
      <c r="H1046" s="2"/>
      <c r="I1046" s="2"/>
      <c r="J1046" s="2"/>
      <c r="K1046" s="105" t="str">
        <f t="shared" ca="1" si="16"/>
        <v/>
      </c>
    </row>
    <row r="1047" spans="3:11" ht="27.6" customHeight="1" x14ac:dyDescent="0.25">
      <c r="C1047" s="1"/>
      <c r="D1047" s="1"/>
      <c r="E1047" s="1"/>
      <c r="F1047" s="39"/>
      <c r="G1047" s="39"/>
      <c r="H1047" s="2"/>
      <c r="I1047" s="2"/>
      <c r="J1047" s="2"/>
      <c r="K1047" s="105" t="str">
        <f t="shared" ca="1" si="16"/>
        <v/>
      </c>
    </row>
    <row r="1048" spans="3:11" ht="27.6" customHeight="1" x14ac:dyDescent="0.25">
      <c r="C1048" s="1"/>
      <c r="D1048" s="1"/>
      <c r="E1048" s="1"/>
      <c r="F1048" s="39"/>
      <c r="G1048" s="39"/>
      <c r="H1048" s="2"/>
      <c r="I1048" s="2"/>
      <c r="J1048" s="2"/>
      <c r="K1048" s="105" t="str">
        <f t="shared" ca="1" si="16"/>
        <v/>
      </c>
    </row>
    <row r="1049" spans="3:11" ht="27.6" customHeight="1" x14ac:dyDescent="0.25">
      <c r="C1049" s="1"/>
      <c r="D1049" s="1"/>
      <c r="E1049" s="1"/>
      <c r="F1049" s="39"/>
      <c r="G1049" s="39"/>
      <c r="H1049" s="2"/>
      <c r="I1049" s="2"/>
      <c r="J1049" s="2"/>
      <c r="K1049" s="105" t="str">
        <f t="shared" ca="1" si="16"/>
        <v/>
      </c>
    </row>
    <row r="1050" spans="3:11" ht="27.6" customHeight="1" x14ac:dyDescent="0.25">
      <c r="C1050" s="1"/>
      <c r="D1050" s="1"/>
      <c r="E1050" s="1"/>
      <c r="F1050" s="39"/>
      <c r="G1050" s="39"/>
      <c r="H1050" s="2"/>
      <c r="I1050" s="2"/>
      <c r="J1050" s="2"/>
      <c r="K1050" s="105" t="str">
        <f t="shared" ca="1" si="16"/>
        <v/>
      </c>
    </row>
    <row r="1051" spans="3:11" ht="27.6" customHeight="1" x14ac:dyDescent="0.25">
      <c r="C1051" s="1"/>
      <c r="D1051" s="1"/>
      <c r="E1051" s="1"/>
      <c r="F1051" s="39"/>
      <c r="G1051" s="39"/>
      <c r="H1051" s="2"/>
      <c r="I1051" s="2"/>
      <c r="J1051" s="2"/>
      <c r="K1051" s="105" t="str">
        <f t="shared" ca="1" si="16"/>
        <v/>
      </c>
    </row>
    <row r="1052" spans="3:11" ht="27.6" customHeight="1" x14ac:dyDescent="0.25">
      <c r="C1052" s="1"/>
      <c r="D1052" s="1"/>
      <c r="E1052" s="1"/>
      <c r="F1052" s="39"/>
      <c r="G1052" s="39"/>
      <c r="H1052" s="2"/>
      <c r="I1052" s="2"/>
      <c r="J1052" s="2"/>
      <c r="K1052" s="105" t="str">
        <f t="shared" ca="1" si="16"/>
        <v/>
      </c>
    </row>
    <row r="1053" spans="3:11" ht="27.6" customHeight="1" x14ac:dyDescent="0.25">
      <c r="C1053" s="1"/>
      <c r="D1053" s="1"/>
      <c r="E1053" s="1"/>
      <c r="F1053" s="39"/>
      <c r="G1053" s="39"/>
      <c r="H1053" s="2"/>
      <c r="I1053" s="2"/>
      <c r="J1053" s="2"/>
      <c r="K1053" s="105" t="str">
        <f t="shared" ca="1" si="16"/>
        <v/>
      </c>
    </row>
    <row r="1054" spans="3:11" ht="27.6" customHeight="1" x14ac:dyDescent="0.25">
      <c r="C1054" s="1"/>
      <c r="D1054" s="1"/>
      <c r="E1054" s="1"/>
      <c r="F1054" s="39"/>
      <c r="G1054" s="39"/>
      <c r="H1054" s="2"/>
      <c r="I1054" s="2"/>
      <c r="J1054" s="2"/>
      <c r="K1054" s="105" t="str">
        <f t="shared" ca="1" si="16"/>
        <v/>
      </c>
    </row>
    <row r="1055" spans="3:11" ht="27.6" customHeight="1" x14ac:dyDescent="0.25">
      <c r="C1055" s="1"/>
      <c r="D1055" s="1"/>
      <c r="E1055" s="1"/>
      <c r="F1055" s="39"/>
      <c r="G1055" s="39"/>
      <c r="H1055" s="2"/>
      <c r="I1055" s="2"/>
      <c r="J1055" s="2"/>
      <c r="K1055" s="105" t="str">
        <f t="shared" ca="1" si="16"/>
        <v/>
      </c>
    </row>
    <row r="1056" spans="3:11" ht="27.6" customHeight="1" x14ac:dyDescent="0.25">
      <c r="C1056" s="1"/>
      <c r="D1056" s="1"/>
      <c r="E1056" s="1"/>
      <c r="F1056" s="39"/>
      <c r="G1056" s="39"/>
      <c r="H1056" s="2"/>
      <c r="I1056" s="2"/>
      <c r="J1056" s="2"/>
      <c r="K1056" s="105" t="str">
        <f t="shared" ca="1" si="16"/>
        <v/>
      </c>
    </row>
    <row r="1057" spans="3:11" ht="27.6" customHeight="1" x14ac:dyDescent="0.25">
      <c r="C1057" s="1"/>
      <c r="D1057" s="1"/>
      <c r="E1057" s="1"/>
      <c r="F1057" s="39"/>
      <c r="G1057" s="39"/>
      <c r="H1057" s="2"/>
      <c r="I1057" s="2"/>
      <c r="J1057" s="2"/>
      <c r="K1057" s="105" t="str">
        <f t="shared" ca="1" si="16"/>
        <v/>
      </c>
    </row>
    <row r="1058" spans="3:11" ht="27.6" customHeight="1" x14ac:dyDescent="0.25">
      <c r="C1058" s="1"/>
      <c r="D1058" s="1"/>
      <c r="E1058" s="1"/>
      <c r="F1058" s="39"/>
      <c r="G1058" s="39"/>
      <c r="H1058" s="2"/>
      <c r="I1058" s="2"/>
      <c r="J1058" s="2"/>
      <c r="K1058" s="105" t="str">
        <f t="shared" ca="1" si="16"/>
        <v/>
      </c>
    </row>
    <row r="1059" spans="3:11" ht="27.6" customHeight="1" x14ac:dyDescent="0.25">
      <c r="C1059" s="1"/>
      <c r="D1059" s="1"/>
      <c r="E1059" s="1"/>
      <c r="F1059" s="39"/>
      <c r="G1059" s="39"/>
      <c r="H1059" s="2"/>
      <c r="I1059" s="2"/>
      <c r="J1059" s="2"/>
      <c r="K1059" s="105" t="str">
        <f t="shared" ca="1" si="16"/>
        <v/>
      </c>
    </row>
    <row r="1060" spans="3:11" ht="27.6" customHeight="1" x14ac:dyDescent="0.25">
      <c r="C1060" s="1"/>
      <c r="D1060" s="1"/>
      <c r="E1060" s="1"/>
      <c r="F1060" s="39"/>
      <c r="G1060" s="39"/>
      <c r="H1060" s="2"/>
      <c r="I1060" s="2"/>
      <c r="J1060" s="2"/>
      <c r="K1060" s="105" t="str">
        <f t="shared" ca="1" si="16"/>
        <v/>
      </c>
    </row>
    <row r="1061" spans="3:11" ht="27.6" customHeight="1" x14ac:dyDescent="0.25">
      <c r="C1061" s="1"/>
      <c r="D1061" s="1"/>
      <c r="E1061" s="1"/>
      <c r="F1061" s="39"/>
      <c r="G1061" s="39"/>
      <c r="H1061" s="2"/>
      <c r="I1061" s="2"/>
      <c r="J1061" s="2"/>
      <c r="K1061" s="105" t="str">
        <f t="shared" ca="1" si="16"/>
        <v/>
      </c>
    </row>
    <row r="1062" spans="3:11" ht="27.6" customHeight="1" x14ac:dyDescent="0.25">
      <c r="C1062" s="1"/>
      <c r="D1062" s="1"/>
      <c r="E1062" s="1"/>
      <c r="F1062" s="39"/>
      <c r="G1062" s="39"/>
      <c r="H1062" s="2"/>
      <c r="I1062" s="2"/>
      <c r="J1062" s="2"/>
      <c r="K1062" s="105" t="str">
        <f t="shared" ca="1" si="16"/>
        <v/>
      </c>
    </row>
    <row r="1063" spans="3:11" ht="27.6" customHeight="1" x14ac:dyDescent="0.25">
      <c r="C1063" s="1"/>
      <c r="D1063" s="1"/>
      <c r="E1063" s="1"/>
      <c r="F1063" s="39"/>
      <c r="G1063" s="39"/>
      <c r="H1063" s="2"/>
      <c r="I1063" s="2"/>
      <c r="J1063" s="2"/>
      <c r="K1063" s="105" t="str">
        <f t="shared" ca="1" si="16"/>
        <v/>
      </c>
    </row>
    <row r="1064" spans="3:11" ht="27.6" customHeight="1" x14ac:dyDescent="0.25">
      <c r="C1064" s="1"/>
      <c r="D1064" s="1"/>
      <c r="E1064" s="1"/>
      <c r="F1064" s="39"/>
      <c r="G1064" s="39"/>
      <c r="H1064" s="2"/>
      <c r="I1064" s="2"/>
      <c r="J1064" s="2"/>
      <c r="K1064" s="105" t="str">
        <f t="shared" ca="1" si="16"/>
        <v/>
      </c>
    </row>
    <row r="1065" spans="3:11" ht="27.6" customHeight="1" x14ac:dyDescent="0.25">
      <c r="C1065" s="1"/>
      <c r="D1065" s="1"/>
      <c r="E1065" s="1"/>
      <c r="F1065" s="39"/>
      <c r="G1065" s="39"/>
      <c r="H1065" s="2"/>
      <c r="I1065" s="2"/>
      <c r="J1065" s="2"/>
      <c r="K1065" s="105" t="str">
        <f t="shared" ca="1" si="16"/>
        <v/>
      </c>
    </row>
    <row r="1066" spans="3:11" ht="27.6" customHeight="1" x14ac:dyDescent="0.25">
      <c r="C1066" s="1"/>
      <c r="D1066" s="1"/>
      <c r="E1066" s="1"/>
      <c r="F1066" s="39"/>
      <c r="G1066" s="39"/>
      <c r="H1066" s="2"/>
      <c r="I1066" s="2"/>
      <c r="J1066" s="2"/>
      <c r="K1066" s="105" t="str">
        <f t="shared" ca="1" si="16"/>
        <v/>
      </c>
    </row>
    <row r="1067" spans="3:11" ht="27.6" customHeight="1" x14ac:dyDescent="0.25">
      <c r="C1067" s="1"/>
      <c r="D1067" s="1"/>
      <c r="E1067" s="1"/>
      <c r="F1067" s="39"/>
      <c r="G1067" s="39"/>
      <c r="H1067" s="2"/>
      <c r="I1067" s="2"/>
      <c r="J1067" s="2"/>
      <c r="K1067" s="105" t="str">
        <f t="shared" ca="1" si="16"/>
        <v/>
      </c>
    </row>
    <row r="1068" spans="3:11" ht="27.6" customHeight="1" x14ac:dyDescent="0.25">
      <c r="C1068" s="1"/>
      <c r="D1068" s="1"/>
      <c r="E1068" s="1"/>
      <c r="F1068" s="39"/>
      <c r="G1068" s="39"/>
      <c r="H1068" s="2"/>
      <c r="I1068" s="2"/>
      <c r="J1068" s="2"/>
      <c r="K1068" s="105" t="str">
        <f t="shared" ca="1" si="16"/>
        <v/>
      </c>
    </row>
    <row r="1069" spans="3:11" ht="27.6" customHeight="1" x14ac:dyDescent="0.25">
      <c r="C1069" s="1"/>
      <c r="D1069" s="1"/>
      <c r="E1069" s="1"/>
      <c r="F1069" s="39"/>
      <c r="G1069" s="39"/>
      <c r="H1069" s="2"/>
      <c r="I1069" s="2"/>
      <c r="J1069" s="2"/>
      <c r="K1069" s="105" t="str">
        <f t="shared" ca="1" si="16"/>
        <v/>
      </c>
    </row>
    <row r="1070" spans="3:11" ht="27.6" customHeight="1" x14ac:dyDescent="0.25">
      <c r="C1070" s="1"/>
      <c r="D1070" s="1"/>
      <c r="E1070" s="1"/>
      <c r="F1070" s="39"/>
      <c r="G1070" s="39"/>
      <c r="H1070" s="2"/>
      <c r="I1070" s="2"/>
      <c r="J1070" s="2"/>
      <c r="K1070" s="105" t="str">
        <f t="shared" ca="1" si="16"/>
        <v/>
      </c>
    </row>
    <row r="1071" spans="3:11" ht="27.6" customHeight="1" x14ac:dyDescent="0.25">
      <c r="C1071" s="1"/>
      <c r="D1071" s="1"/>
      <c r="E1071" s="1"/>
      <c r="F1071" s="39"/>
      <c r="G1071" s="39"/>
      <c r="H1071" s="2"/>
      <c r="I1071" s="2"/>
      <c r="J1071" s="2"/>
      <c r="K1071" s="105" t="str">
        <f t="shared" ca="1" si="16"/>
        <v/>
      </c>
    </row>
    <row r="1072" spans="3:11" ht="27.6" customHeight="1" x14ac:dyDescent="0.25">
      <c r="C1072" s="1"/>
      <c r="D1072" s="1"/>
      <c r="E1072" s="1"/>
      <c r="F1072" s="39"/>
      <c r="G1072" s="39"/>
      <c r="H1072" s="2"/>
      <c r="I1072" s="2"/>
      <c r="J1072" s="2"/>
      <c r="K1072" s="105" t="str">
        <f t="shared" ca="1" si="16"/>
        <v/>
      </c>
    </row>
    <row r="1073" spans="3:11" ht="27.6" customHeight="1" x14ac:dyDescent="0.25">
      <c r="C1073" s="1"/>
      <c r="D1073" s="1"/>
      <c r="E1073" s="1"/>
      <c r="F1073" s="39"/>
      <c r="G1073" s="39"/>
      <c r="H1073" s="2"/>
      <c r="I1073" s="2"/>
      <c r="J1073" s="2"/>
      <c r="K1073" s="105" t="str">
        <f t="shared" ca="1" si="16"/>
        <v/>
      </c>
    </row>
    <row r="1074" spans="3:11" ht="27.6" customHeight="1" x14ac:dyDescent="0.25">
      <c r="C1074" s="1"/>
      <c r="D1074" s="1"/>
      <c r="E1074" s="1"/>
      <c r="F1074" s="39"/>
      <c r="G1074" s="39"/>
      <c r="H1074" s="2"/>
      <c r="I1074" s="2"/>
      <c r="J1074" s="2"/>
      <c r="K1074" s="105" t="str">
        <f t="shared" ca="1" si="16"/>
        <v/>
      </c>
    </row>
    <row r="1075" spans="3:11" ht="27.6" customHeight="1" x14ac:dyDescent="0.25">
      <c r="C1075" s="1"/>
      <c r="D1075" s="1"/>
      <c r="E1075" s="1"/>
      <c r="F1075" s="39"/>
      <c r="G1075" s="39"/>
      <c r="H1075" s="2"/>
      <c r="I1075" s="2"/>
      <c r="J1075" s="2"/>
      <c r="K1075" s="105" t="str">
        <f t="shared" ca="1" si="16"/>
        <v/>
      </c>
    </row>
    <row r="1076" spans="3:11" ht="27.6" customHeight="1" x14ac:dyDescent="0.25">
      <c r="C1076" s="1"/>
      <c r="D1076" s="1"/>
      <c r="E1076" s="1"/>
      <c r="F1076" s="39"/>
      <c r="G1076" s="39"/>
      <c r="H1076" s="2"/>
      <c r="I1076" s="2"/>
      <c r="J1076" s="2"/>
      <c r="K1076" s="105" t="str">
        <f t="shared" ca="1" si="16"/>
        <v/>
      </c>
    </row>
    <row r="1077" spans="3:11" ht="27.6" customHeight="1" x14ac:dyDescent="0.25">
      <c r="C1077" s="1"/>
      <c r="D1077" s="1"/>
      <c r="E1077" s="1"/>
      <c r="F1077" s="39"/>
      <c r="G1077" s="39"/>
      <c r="H1077" s="2"/>
      <c r="I1077" s="2"/>
      <c r="J1077" s="2"/>
      <c r="K1077" s="105" t="str">
        <f t="shared" ca="1" si="16"/>
        <v/>
      </c>
    </row>
    <row r="1078" spans="3:11" ht="27.6" customHeight="1" x14ac:dyDescent="0.25">
      <c r="C1078" s="1"/>
      <c r="D1078" s="1"/>
      <c r="E1078" s="1"/>
      <c r="F1078" s="39"/>
      <c r="G1078" s="39"/>
      <c r="H1078" s="2"/>
      <c r="I1078" s="2"/>
      <c r="J1078" s="2"/>
      <c r="K1078" s="105" t="str">
        <f t="shared" ca="1" si="16"/>
        <v/>
      </c>
    </row>
    <row r="1079" spans="3:11" ht="27.6" customHeight="1" x14ac:dyDescent="0.25">
      <c r="C1079" s="1"/>
      <c r="D1079" s="1"/>
      <c r="E1079" s="1"/>
      <c r="F1079" s="39"/>
      <c r="G1079" s="39"/>
      <c r="H1079" s="2"/>
      <c r="I1079" s="2"/>
      <c r="J1079" s="2"/>
      <c r="K1079" s="105" t="str">
        <f t="shared" ca="1" si="16"/>
        <v/>
      </c>
    </row>
    <row r="1080" spans="3:11" ht="27.6" customHeight="1" x14ac:dyDescent="0.25">
      <c r="C1080" s="1"/>
      <c r="D1080" s="1"/>
      <c r="E1080" s="1"/>
      <c r="F1080" s="39"/>
      <c r="G1080" s="39"/>
      <c r="H1080" s="2"/>
      <c r="I1080" s="2"/>
      <c r="J1080" s="2"/>
      <c r="K1080" s="105" t="str">
        <f t="shared" ca="1" si="16"/>
        <v/>
      </c>
    </row>
    <row r="1081" spans="3:11" ht="27.6" customHeight="1" x14ac:dyDescent="0.25">
      <c r="C1081" s="1"/>
      <c r="D1081" s="1"/>
      <c r="E1081" s="1"/>
      <c r="F1081" s="39"/>
      <c r="G1081" s="39"/>
      <c r="H1081" s="2"/>
      <c r="I1081" s="2"/>
      <c r="J1081" s="2"/>
      <c r="K1081" s="105" t="str">
        <f t="shared" ca="1" si="16"/>
        <v/>
      </c>
    </row>
    <row r="1082" spans="3:11" ht="27.6" customHeight="1" x14ac:dyDescent="0.25">
      <c r="C1082" s="1"/>
      <c r="D1082" s="1"/>
      <c r="E1082" s="1"/>
      <c r="F1082" s="39"/>
      <c r="G1082" s="39"/>
      <c r="H1082" s="2"/>
      <c r="I1082" s="2"/>
      <c r="J1082" s="2"/>
      <c r="K1082" s="105" t="str">
        <f t="shared" ca="1" si="16"/>
        <v/>
      </c>
    </row>
    <row r="1083" spans="3:11" ht="27.6" customHeight="1" x14ac:dyDescent="0.25">
      <c r="C1083" s="1"/>
      <c r="D1083" s="1"/>
      <c r="E1083" s="1"/>
      <c r="F1083" s="39"/>
      <c r="G1083" s="39"/>
      <c r="H1083" s="2"/>
      <c r="I1083" s="2"/>
      <c r="J1083" s="2"/>
      <c r="K1083" s="105" t="str">
        <f t="shared" ca="1" si="16"/>
        <v/>
      </c>
    </row>
    <row r="1084" spans="3:11" ht="27.6" customHeight="1" x14ac:dyDescent="0.25">
      <c r="C1084" s="1"/>
      <c r="D1084" s="1"/>
      <c r="E1084" s="1"/>
      <c r="F1084" s="39"/>
      <c r="G1084" s="39"/>
      <c r="H1084" s="2"/>
      <c r="I1084" s="2"/>
      <c r="J1084" s="2"/>
      <c r="K1084" s="105" t="str">
        <f t="shared" ca="1" si="16"/>
        <v/>
      </c>
    </row>
    <row r="1085" spans="3:11" ht="27.6" customHeight="1" x14ac:dyDescent="0.25">
      <c r="C1085" s="1"/>
      <c r="D1085" s="1"/>
      <c r="E1085" s="1"/>
      <c r="F1085" s="39"/>
      <c r="G1085" s="39"/>
      <c r="H1085" s="2"/>
      <c r="I1085" s="2"/>
      <c r="J1085" s="2"/>
      <c r="K1085" s="105" t="str">
        <f t="shared" ca="1" si="16"/>
        <v/>
      </c>
    </row>
    <row r="1086" spans="3:11" ht="27.6" customHeight="1" x14ac:dyDescent="0.25">
      <c r="C1086" s="1"/>
      <c r="D1086" s="1"/>
      <c r="E1086" s="1"/>
      <c r="F1086" s="39"/>
      <c r="G1086" s="39"/>
      <c r="H1086" s="2"/>
      <c r="I1086" s="2"/>
      <c r="J1086" s="2"/>
      <c r="K1086" s="105" t="str">
        <f t="shared" ca="1" si="16"/>
        <v/>
      </c>
    </row>
    <row r="1087" spans="3:11" ht="27.6" customHeight="1" x14ac:dyDescent="0.25">
      <c r="C1087" s="1"/>
      <c r="D1087" s="1"/>
      <c r="E1087" s="1"/>
      <c r="F1087" s="39"/>
      <c r="G1087" s="39"/>
      <c r="H1087" s="2"/>
      <c r="I1087" s="2"/>
      <c r="J1087" s="2"/>
      <c r="K1087" s="105" t="str">
        <f t="shared" ca="1" si="16"/>
        <v/>
      </c>
    </row>
    <row r="1088" spans="3:11" ht="27.6" customHeight="1" x14ac:dyDescent="0.25">
      <c r="C1088" s="1"/>
      <c r="D1088" s="1"/>
      <c r="E1088" s="1"/>
      <c r="F1088" s="39"/>
      <c r="G1088" s="39"/>
      <c r="H1088" s="2"/>
      <c r="I1088" s="2"/>
      <c r="J1088" s="2"/>
      <c r="K1088" s="105" t="str">
        <f t="shared" ca="1" si="16"/>
        <v/>
      </c>
    </row>
    <row r="1089" spans="3:11" ht="27.6" customHeight="1" x14ac:dyDescent="0.25">
      <c r="C1089" s="1"/>
      <c r="D1089" s="1"/>
      <c r="E1089" s="1"/>
      <c r="F1089" s="39"/>
      <c r="G1089" s="39"/>
      <c r="H1089" s="2"/>
      <c r="I1089" s="2"/>
      <c r="J1089" s="2"/>
      <c r="K1089" s="105" t="str">
        <f t="shared" ca="1" si="16"/>
        <v/>
      </c>
    </row>
    <row r="1090" spans="3:11" ht="27.6" customHeight="1" x14ac:dyDescent="0.25">
      <c r="C1090" s="1"/>
      <c r="D1090" s="1"/>
      <c r="E1090" s="1"/>
      <c r="F1090" s="39"/>
      <c r="G1090" s="39"/>
      <c r="H1090" s="2"/>
      <c r="I1090" s="2"/>
      <c r="J1090" s="2"/>
      <c r="K1090" s="105" t="str">
        <f t="shared" ca="1" si="16"/>
        <v/>
      </c>
    </row>
    <row r="1091" spans="3:11" ht="27.6" customHeight="1" x14ac:dyDescent="0.25">
      <c r="C1091" s="1"/>
      <c r="D1091" s="1"/>
      <c r="E1091" s="1"/>
      <c r="F1091" s="39"/>
      <c r="G1091" s="39"/>
      <c r="H1091" s="2"/>
      <c r="I1091" s="2"/>
      <c r="J1091" s="2"/>
      <c r="K1091" s="105" t="str">
        <f t="shared" ca="1" si="16"/>
        <v/>
      </c>
    </row>
    <row r="1092" spans="3:11" ht="27.6" customHeight="1" x14ac:dyDescent="0.25">
      <c r="C1092" s="1"/>
      <c r="D1092" s="1"/>
      <c r="E1092" s="1"/>
      <c r="F1092" s="39"/>
      <c r="G1092" s="39"/>
      <c r="H1092" s="2"/>
      <c r="I1092" s="2"/>
      <c r="J1092" s="2"/>
      <c r="K1092" s="105" t="str">
        <f t="shared" ca="1" si="16"/>
        <v/>
      </c>
    </row>
    <row r="1093" spans="3:11" ht="27.6" customHeight="1" x14ac:dyDescent="0.25">
      <c r="C1093" s="1"/>
      <c r="D1093" s="1"/>
      <c r="E1093" s="1"/>
      <c r="F1093" s="39"/>
      <c r="G1093" s="39"/>
      <c r="H1093" s="2"/>
      <c r="I1093" s="2"/>
      <c r="J1093" s="2"/>
      <c r="K1093" s="105" t="str">
        <f t="shared" ca="1" si="16"/>
        <v/>
      </c>
    </row>
    <row r="1094" spans="3:11" ht="27.6" customHeight="1" x14ac:dyDescent="0.25">
      <c r="C1094" s="1"/>
      <c r="D1094" s="1"/>
      <c r="E1094" s="1"/>
      <c r="F1094" s="39"/>
      <c r="G1094" s="39"/>
      <c r="H1094" s="2"/>
      <c r="I1094" s="2"/>
      <c r="J1094" s="2"/>
      <c r="K1094" s="105" t="str">
        <f t="shared" ref="K1094:K1157" ca="1" si="17">IFERROR(IF(C1094="","",IF(H1094="","Insertar la fecha de inicio",IF(I1094="","Insertar la fecha de finalización prevista",IF(AND(J1094&lt;&gt;"",J1094&gt;I1094),"Completado con retraso",IF(AND(J1094&lt;&gt;"",J1094&lt;=I1094),"Concluido",IF(AND(I1094&lt;TODAY(),J1094=""),"Atrasado",IF(AND(J1094="",H1094&lt;=TODAY(),I1094&gt;=TODAY()),"En curso",IF(H1094&gt;TODAY(),"No iniciado","")))))))),"")</f>
        <v/>
      </c>
    </row>
    <row r="1095" spans="3:11" ht="27.6" customHeight="1" x14ac:dyDescent="0.25">
      <c r="C1095" s="1"/>
      <c r="D1095" s="1"/>
      <c r="E1095" s="1"/>
      <c r="F1095" s="39"/>
      <c r="G1095" s="39"/>
      <c r="H1095" s="2"/>
      <c r="I1095" s="2"/>
      <c r="J1095" s="2"/>
      <c r="K1095" s="105" t="str">
        <f t="shared" ca="1" si="17"/>
        <v/>
      </c>
    </row>
    <row r="1096" spans="3:11" ht="27.6" customHeight="1" x14ac:dyDescent="0.25">
      <c r="C1096" s="1"/>
      <c r="D1096" s="1"/>
      <c r="E1096" s="1"/>
      <c r="F1096" s="39"/>
      <c r="G1096" s="39"/>
      <c r="H1096" s="2"/>
      <c r="I1096" s="2"/>
      <c r="J1096" s="2"/>
      <c r="K1096" s="105" t="str">
        <f t="shared" ca="1" si="17"/>
        <v/>
      </c>
    </row>
    <row r="1097" spans="3:11" ht="27.6" customHeight="1" x14ac:dyDescent="0.25">
      <c r="C1097" s="1"/>
      <c r="D1097" s="1"/>
      <c r="E1097" s="1"/>
      <c r="F1097" s="39"/>
      <c r="G1097" s="39"/>
      <c r="H1097" s="2"/>
      <c r="I1097" s="2"/>
      <c r="J1097" s="2"/>
      <c r="K1097" s="105" t="str">
        <f t="shared" ca="1" si="17"/>
        <v/>
      </c>
    </row>
    <row r="1098" spans="3:11" ht="27.6" customHeight="1" x14ac:dyDescent="0.25">
      <c r="C1098" s="1"/>
      <c r="D1098" s="1"/>
      <c r="E1098" s="1"/>
      <c r="F1098" s="39"/>
      <c r="G1098" s="39"/>
      <c r="H1098" s="2"/>
      <c r="I1098" s="2"/>
      <c r="J1098" s="2"/>
      <c r="K1098" s="105" t="str">
        <f t="shared" ca="1" si="17"/>
        <v/>
      </c>
    </row>
    <row r="1099" spans="3:11" ht="27.6" customHeight="1" x14ac:dyDescent="0.25">
      <c r="C1099" s="1"/>
      <c r="D1099" s="1"/>
      <c r="E1099" s="1"/>
      <c r="F1099" s="39"/>
      <c r="G1099" s="39"/>
      <c r="H1099" s="2"/>
      <c r="I1099" s="2"/>
      <c r="J1099" s="2"/>
      <c r="K1099" s="105" t="str">
        <f t="shared" ca="1" si="17"/>
        <v/>
      </c>
    </row>
    <row r="1100" spans="3:11" ht="27.6" customHeight="1" x14ac:dyDescent="0.25">
      <c r="C1100" s="1"/>
      <c r="D1100" s="1"/>
      <c r="E1100" s="1"/>
      <c r="F1100" s="39"/>
      <c r="G1100" s="39"/>
      <c r="H1100" s="2"/>
      <c r="I1100" s="2"/>
      <c r="J1100" s="2"/>
      <c r="K1100" s="105" t="str">
        <f t="shared" ca="1" si="17"/>
        <v/>
      </c>
    </row>
    <row r="1101" spans="3:11" ht="27.6" customHeight="1" x14ac:dyDescent="0.25">
      <c r="C1101" s="1"/>
      <c r="D1101" s="1"/>
      <c r="E1101" s="1"/>
      <c r="F1101" s="39"/>
      <c r="G1101" s="39"/>
      <c r="H1101" s="2"/>
      <c r="I1101" s="2"/>
      <c r="J1101" s="2"/>
      <c r="K1101" s="105" t="str">
        <f t="shared" ca="1" si="17"/>
        <v/>
      </c>
    </row>
    <row r="1102" spans="3:11" ht="27.6" customHeight="1" x14ac:dyDescent="0.25">
      <c r="C1102" s="1"/>
      <c r="D1102" s="1"/>
      <c r="E1102" s="1"/>
      <c r="F1102" s="39"/>
      <c r="G1102" s="39"/>
      <c r="H1102" s="2"/>
      <c r="I1102" s="2"/>
      <c r="J1102" s="2"/>
      <c r="K1102" s="105" t="str">
        <f t="shared" ca="1" si="17"/>
        <v/>
      </c>
    </row>
    <row r="1103" spans="3:11" ht="27.6" customHeight="1" x14ac:dyDescent="0.25">
      <c r="C1103" s="1"/>
      <c r="D1103" s="1"/>
      <c r="E1103" s="1"/>
      <c r="F1103" s="39"/>
      <c r="G1103" s="39"/>
      <c r="H1103" s="2"/>
      <c r="I1103" s="2"/>
      <c r="J1103" s="2"/>
      <c r="K1103" s="105" t="str">
        <f t="shared" ca="1" si="17"/>
        <v/>
      </c>
    </row>
    <row r="1104" spans="3:11" ht="27.6" customHeight="1" x14ac:dyDescent="0.25">
      <c r="C1104" s="1"/>
      <c r="D1104" s="1"/>
      <c r="E1104" s="1"/>
      <c r="F1104" s="39"/>
      <c r="G1104" s="39"/>
      <c r="H1104" s="2"/>
      <c r="I1104" s="2"/>
      <c r="J1104" s="2"/>
      <c r="K1104" s="105" t="str">
        <f t="shared" ca="1" si="17"/>
        <v/>
      </c>
    </row>
    <row r="1105" spans="3:11" ht="27.6" customHeight="1" x14ac:dyDescent="0.25">
      <c r="C1105" s="1"/>
      <c r="D1105" s="1"/>
      <c r="E1105" s="1"/>
      <c r="F1105" s="39"/>
      <c r="G1105" s="39"/>
      <c r="H1105" s="2"/>
      <c r="I1105" s="2"/>
      <c r="J1105" s="2"/>
      <c r="K1105" s="105" t="str">
        <f t="shared" ca="1" si="17"/>
        <v/>
      </c>
    </row>
    <row r="1106" spans="3:11" ht="27.6" customHeight="1" x14ac:dyDescent="0.25">
      <c r="C1106" s="1"/>
      <c r="D1106" s="1"/>
      <c r="E1106" s="1"/>
      <c r="F1106" s="39"/>
      <c r="G1106" s="39"/>
      <c r="H1106" s="2"/>
      <c r="I1106" s="2"/>
      <c r="J1106" s="2"/>
      <c r="K1106" s="105" t="str">
        <f t="shared" ca="1" si="17"/>
        <v/>
      </c>
    </row>
    <row r="1107" spans="3:11" ht="27.6" customHeight="1" x14ac:dyDescent="0.25">
      <c r="C1107" s="1"/>
      <c r="D1107" s="1"/>
      <c r="E1107" s="1"/>
      <c r="F1107" s="39"/>
      <c r="G1107" s="39"/>
      <c r="H1107" s="2"/>
      <c r="I1107" s="2"/>
      <c r="J1107" s="2"/>
      <c r="K1107" s="105" t="str">
        <f t="shared" ca="1" si="17"/>
        <v/>
      </c>
    </row>
    <row r="1108" spans="3:11" ht="27.6" customHeight="1" x14ac:dyDescent="0.25">
      <c r="C1108" s="1"/>
      <c r="D1108" s="1"/>
      <c r="E1108" s="1"/>
      <c r="F1108" s="39"/>
      <c r="G1108" s="39"/>
      <c r="H1108" s="2"/>
      <c r="I1108" s="2"/>
      <c r="J1108" s="2"/>
      <c r="K1108" s="105" t="str">
        <f t="shared" ca="1" si="17"/>
        <v/>
      </c>
    </row>
    <row r="1109" spans="3:11" ht="27.6" customHeight="1" x14ac:dyDescent="0.25">
      <c r="C1109" s="1"/>
      <c r="D1109" s="1"/>
      <c r="E1109" s="1"/>
      <c r="F1109" s="39"/>
      <c r="G1109" s="39"/>
      <c r="H1109" s="2"/>
      <c r="I1109" s="2"/>
      <c r="J1109" s="2"/>
      <c r="K1109" s="105" t="str">
        <f t="shared" ca="1" si="17"/>
        <v/>
      </c>
    </row>
    <row r="1110" spans="3:11" ht="27.6" customHeight="1" x14ac:dyDescent="0.25">
      <c r="C1110" s="1"/>
      <c r="D1110" s="1"/>
      <c r="E1110" s="1"/>
      <c r="F1110" s="39"/>
      <c r="G1110" s="39"/>
      <c r="H1110" s="2"/>
      <c r="I1110" s="2"/>
      <c r="J1110" s="2"/>
      <c r="K1110" s="105" t="str">
        <f t="shared" ca="1" si="17"/>
        <v/>
      </c>
    </row>
    <row r="1111" spans="3:11" ht="27.6" customHeight="1" x14ac:dyDescent="0.25">
      <c r="C1111" s="1"/>
      <c r="D1111" s="1"/>
      <c r="E1111" s="1"/>
      <c r="F1111" s="39"/>
      <c r="G1111" s="39"/>
      <c r="H1111" s="2"/>
      <c r="I1111" s="2"/>
      <c r="J1111" s="2"/>
      <c r="K1111" s="105" t="str">
        <f t="shared" ca="1" si="17"/>
        <v/>
      </c>
    </row>
    <row r="1112" spans="3:11" ht="27.6" customHeight="1" x14ac:dyDescent="0.25">
      <c r="C1112" s="1"/>
      <c r="D1112" s="1"/>
      <c r="E1112" s="1"/>
      <c r="F1112" s="39"/>
      <c r="G1112" s="39"/>
      <c r="H1112" s="2"/>
      <c r="I1112" s="2"/>
      <c r="J1112" s="2"/>
      <c r="K1112" s="105" t="str">
        <f t="shared" ca="1" si="17"/>
        <v/>
      </c>
    </row>
    <row r="1113" spans="3:11" ht="27.6" customHeight="1" x14ac:dyDescent="0.25">
      <c r="C1113" s="1"/>
      <c r="D1113" s="1"/>
      <c r="E1113" s="1"/>
      <c r="F1113" s="39"/>
      <c r="G1113" s="39"/>
      <c r="H1113" s="2"/>
      <c r="I1113" s="2"/>
      <c r="J1113" s="2"/>
      <c r="K1113" s="105" t="str">
        <f t="shared" ca="1" si="17"/>
        <v/>
      </c>
    </row>
    <row r="1114" spans="3:11" ht="27.6" customHeight="1" x14ac:dyDescent="0.25">
      <c r="C1114" s="1"/>
      <c r="D1114" s="1"/>
      <c r="E1114" s="1"/>
      <c r="F1114" s="39"/>
      <c r="G1114" s="39"/>
      <c r="H1114" s="2"/>
      <c r="I1114" s="2"/>
      <c r="J1114" s="2"/>
      <c r="K1114" s="105" t="str">
        <f t="shared" ca="1" si="17"/>
        <v/>
      </c>
    </row>
    <row r="1115" spans="3:11" ht="27.6" customHeight="1" x14ac:dyDescent="0.25">
      <c r="C1115" s="1"/>
      <c r="D1115" s="1"/>
      <c r="E1115" s="1"/>
      <c r="F1115" s="39"/>
      <c r="G1115" s="39"/>
      <c r="H1115" s="2"/>
      <c r="I1115" s="2"/>
      <c r="J1115" s="2"/>
      <c r="K1115" s="105" t="str">
        <f t="shared" ca="1" si="17"/>
        <v/>
      </c>
    </row>
    <row r="1116" spans="3:11" ht="27.6" customHeight="1" x14ac:dyDescent="0.25">
      <c r="C1116" s="1"/>
      <c r="D1116" s="1"/>
      <c r="E1116" s="1"/>
      <c r="F1116" s="39"/>
      <c r="G1116" s="39"/>
      <c r="H1116" s="2"/>
      <c r="I1116" s="2"/>
      <c r="J1116" s="2"/>
      <c r="K1116" s="105" t="str">
        <f t="shared" ca="1" si="17"/>
        <v/>
      </c>
    </row>
    <row r="1117" spans="3:11" ht="27.6" customHeight="1" x14ac:dyDescent="0.25">
      <c r="C1117" s="1"/>
      <c r="D1117" s="1"/>
      <c r="E1117" s="1"/>
      <c r="F1117" s="39"/>
      <c r="G1117" s="39"/>
      <c r="H1117" s="2"/>
      <c r="I1117" s="2"/>
      <c r="J1117" s="2"/>
      <c r="K1117" s="105" t="str">
        <f t="shared" ca="1" si="17"/>
        <v/>
      </c>
    </row>
    <row r="1118" spans="3:11" ht="27.6" customHeight="1" x14ac:dyDescent="0.25">
      <c r="C1118" s="1"/>
      <c r="D1118" s="1"/>
      <c r="E1118" s="1"/>
      <c r="F1118" s="39"/>
      <c r="G1118" s="39"/>
      <c r="H1118" s="2"/>
      <c r="I1118" s="2"/>
      <c r="J1118" s="2"/>
      <c r="K1118" s="105" t="str">
        <f t="shared" ca="1" si="17"/>
        <v/>
      </c>
    </row>
    <row r="1119" spans="3:11" ht="27.6" customHeight="1" x14ac:dyDescent="0.25">
      <c r="C1119" s="1"/>
      <c r="D1119" s="1"/>
      <c r="E1119" s="1"/>
      <c r="F1119" s="39"/>
      <c r="G1119" s="39"/>
      <c r="H1119" s="2"/>
      <c r="I1119" s="2"/>
      <c r="J1119" s="2"/>
      <c r="K1119" s="105" t="str">
        <f t="shared" ca="1" si="17"/>
        <v/>
      </c>
    </row>
    <row r="1120" spans="3:11" ht="27.6" customHeight="1" x14ac:dyDescent="0.25">
      <c r="C1120" s="1"/>
      <c r="D1120" s="1"/>
      <c r="E1120" s="1"/>
      <c r="F1120" s="39"/>
      <c r="G1120" s="39"/>
      <c r="H1120" s="2"/>
      <c r="I1120" s="2"/>
      <c r="J1120" s="2"/>
      <c r="K1120" s="105" t="str">
        <f t="shared" ca="1" si="17"/>
        <v/>
      </c>
    </row>
    <row r="1121" spans="3:11" ht="27.6" customHeight="1" x14ac:dyDescent="0.25">
      <c r="C1121" s="1"/>
      <c r="D1121" s="1"/>
      <c r="E1121" s="1"/>
      <c r="F1121" s="39"/>
      <c r="G1121" s="39"/>
      <c r="H1121" s="2"/>
      <c r="I1121" s="2"/>
      <c r="J1121" s="2"/>
      <c r="K1121" s="105" t="str">
        <f t="shared" ca="1" si="17"/>
        <v/>
      </c>
    </row>
    <row r="1122" spans="3:11" ht="27.6" customHeight="1" x14ac:dyDescent="0.25">
      <c r="C1122" s="1"/>
      <c r="D1122" s="1"/>
      <c r="E1122" s="1"/>
      <c r="F1122" s="39"/>
      <c r="G1122" s="39"/>
      <c r="H1122" s="2"/>
      <c r="I1122" s="2"/>
      <c r="J1122" s="2"/>
      <c r="K1122" s="105" t="str">
        <f t="shared" ca="1" si="17"/>
        <v/>
      </c>
    </row>
    <row r="1123" spans="3:11" ht="27.6" customHeight="1" x14ac:dyDescent="0.25">
      <c r="C1123" s="1"/>
      <c r="D1123" s="1"/>
      <c r="E1123" s="1"/>
      <c r="F1123" s="39"/>
      <c r="G1123" s="39"/>
      <c r="H1123" s="2"/>
      <c r="I1123" s="2"/>
      <c r="J1123" s="2"/>
      <c r="K1123" s="105" t="str">
        <f t="shared" ca="1" si="17"/>
        <v/>
      </c>
    </row>
    <row r="1124" spans="3:11" ht="27.6" customHeight="1" x14ac:dyDescent="0.25">
      <c r="C1124" s="1"/>
      <c r="D1124" s="1"/>
      <c r="E1124" s="1"/>
      <c r="F1124" s="39"/>
      <c r="G1124" s="39"/>
      <c r="H1124" s="2"/>
      <c r="I1124" s="2"/>
      <c r="J1124" s="2"/>
      <c r="K1124" s="105" t="str">
        <f t="shared" ca="1" si="17"/>
        <v/>
      </c>
    </row>
    <row r="1125" spans="3:11" ht="27.6" customHeight="1" x14ac:dyDescent="0.25">
      <c r="C1125" s="1"/>
      <c r="D1125" s="1"/>
      <c r="E1125" s="1"/>
      <c r="F1125" s="39"/>
      <c r="G1125" s="39"/>
      <c r="H1125" s="2"/>
      <c r="I1125" s="2"/>
      <c r="J1125" s="2"/>
      <c r="K1125" s="105" t="str">
        <f t="shared" ca="1" si="17"/>
        <v/>
      </c>
    </row>
    <row r="1126" spans="3:11" ht="27.6" customHeight="1" x14ac:dyDescent="0.25">
      <c r="C1126" s="1"/>
      <c r="D1126" s="1"/>
      <c r="E1126" s="1"/>
      <c r="F1126" s="39"/>
      <c r="G1126" s="39"/>
      <c r="H1126" s="2"/>
      <c r="I1126" s="2"/>
      <c r="J1126" s="2"/>
      <c r="K1126" s="105" t="str">
        <f t="shared" ca="1" si="17"/>
        <v/>
      </c>
    </row>
    <row r="1127" spans="3:11" ht="27.6" customHeight="1" x14ac:dyDescent="0.25">
      <c r="C1127" s="1"/>
      <c r="D1127" s="1"/>
      <c r="E1127" s="1"/>
      <c r="F1127" s="39"/>
      <c r="G1127" s="39"/>
      <c r="H1127" s="2"/>
      <c r="I1127" s="2"/>
      <c r="J1127" s="2"/>
      <c r="K1127" s="105" t="str">
        <f t="shared" ca="1" si="17"/>
        <v/>
      </c>
    </row>
    <row r="1128" spans="3:11" ht="27.6" customHeight="1" x14ac:dyDescent="0.25">
      <c r="C1128" s="1"/>
      <c r="D1128" s="1"/>
      <c r="E1128" s="1"/>
      <c r="F1128" s="39"/>
      <c r="G1128" s="39"/>
      <c r="H1128" s="2"/>
      <c r="I1128" s="2"/>
      <c r="J1128" s="2"/>
      <c r="K1128" s="105" t="str">
        <f t="shared" ca="1" si="17"/>
        <v/>
      </c>
    </row>
    <row r="1129" spans="3:11" ht="27.6" customHeight="1" x14ac:dyDescent="0.25">
      <c r="C1129" s="1"/>
      <c r="D1129" s="1"/>
      <c r="E1129" s="1"/>
      <c r="F1129" s="39"/>
      <c r="G1129" s="39"/>
      <c r="H1129" s="2"/>
      <c r="I1129" s="2"/>
      <c r="J1129" s="2"/>
      <c r="K1129" s="105" t="str">
        <f t="shared" ca="1" si="17"/>
        <v/>
      </c>
    </row>
    <row r="1130" spans="3:11" ht="27.6" customHeight="1" x14ac:dyDescent="0.25">
      <c r="C1130" s="1"/>
      <c r="D1130" s="1"/>
      <c r="E1130" s="1"/>
      <c r="F1130" s="39"/>
      <c r="G1130" s="39"/>
      <c r="H1130" s="2"/>
      <c r="I1130" s="2"/>
      <c r="J1130" s="2"/>
      <c r="K1130" s="105" t="str">
        <f t="shared" ca="1" si="17"/>
        <v/>
      </c>
    </row>
    <row r="1131" spans="3:11" ht="27.6" customHeight="1" x14ac:dyDescent="0.25">
      <c r="C1131" s="1"/>
      <c r="D1131" s="1"/>
      <c r="E1131" s="1"/>
      <c r="F1131" s="39"/>
      <c r="G1131" s="39"/>
      <c r="H1131" s="2"/>
      <c r="I1131" s="2"/>
      <c r="J1131" s="2"/>
      <c r="K1131" s="105" t="str">
        <f t="shared" ca="1" si="17"/>
        <v/>
      </c>
    </row>
    <row r="1132" spans="3:11" ht="27.6" customHeight="1" x14ac:dyDescent="0.25">
      <c r="C1132" s="1"/>
      <c r="D1132" s="1"/>
      <c r="E1132" s="1"/>
      <c r="F1132" s="39"/>
      <c r="G1132" s="39"/>
      <c r="H1132" s="2"/>
      <c r="I1132" s="2"/>
      <c r="J1132" s="2"/>
      <c r="K1132" s="105" t="str">
        <f t="shared" ca="1" si="17"/>
        <v/>
      </c>
    </row>
    <row r="1133" spans="3:11" ht="27.6" customHeight="1" x14ac:dyDescent="0.25">
      <c r="C1133" s="1"/>
      <c r="D1133" s="1"/>
      <c r="E1133" s="1"/>
      <c r="F1133" s="39"/>
      <c r="G1133" s="39"/>
      <c r="H1133" s="2"/>
      <c r="I1133" s="2"/>
      <c r="J1133" s="2"/>
      <c r="K1133" s="105" t="str">
        <f t="shared" ca="1" si="17"/>
        <v/>
      </c>
    </row>
    <row r="1134" spans="3:11" ht="27.6" customHeight="1" x14ac:dyDescent="0.25">
      <c r="C1134" s="1"/>
      <c r="D1134" s="1"/>
      <c r="E1134" s="1"/>
      <c r="F1134" s="39"/>
      <c r="G1134" s="39"/>
      <c r="H1134" s="2"/>
      <c r="I1134" s="2"/>
      <c r="J1134" s="2"/>
      <c r="K1134" s="105" t="str">
        <f t="shared" ca="1" si="17"/>
        <v/>
      </c>
    </row>
    <row r="1135" spans="3:11" ht="27.6" customHeight="1" x14ac:dyDescent="0.25">
      <c r="C1135" s="1"/>
      <c r="D1135" s="1"/>
      <c r="E1135" s="1"/>
      <c r="F1135" s="39"/>
      <c r="G1135" s="39"/>
      <c r="H1135" s="2"/>
      <c r="I1135" s="2"/>
      <c r="J1135" s="2"/>
      <c r="K1135" s="105" t="str">
        <f t="shared" ca="1" si="17"/>
        <v/>
      </c>
    </row>
    <row r="1136" spans="3:11" ht="27.6" customHeight="1" x14ac:dyDescent="0.25">
      <c r="C1136" s="1"/>
      <c r="D1136" s="1"/>
      <c r="E1136" s="1"/>
      <c r="F1136" s="39"/>
      <c r="G1136" s="39"/>
      <c r="H1136" s="2"/>
      <c r="I1136" s="2"/>
      <c r="J1136" s="2"/>
      <c r="K1136" s="105" t="str">
        <f t="shared" ca="1" si="17"/>
        <v/>
      </c>
    </row>
    <row r="1137" spans="3:11" ht="27.6" customHeight="1" x14ac:dyDescent="0.25">
      <c r="C1137" s="1"/>
      <c r="D1137" s="1"/>
      <c r="E1137" s="1"/>
      <c r="F1137" s="39"/>
      <c r="G1137" s="39"/>
      <c r="H1137" s="2"/>
      <c r="I1137" s="2"/>
      <c r="J1137" s="2"/>
      <c r="K1137" s="105" t="str">
        <f t="shared" ca="1" si="17"/>
        <v/>
      </c>
    </row>
    <row r="1138" spans="3:11" ht="27.6" customHeight="1" x14ac:dyDescent="0.25">
      <c r="C1138" s="1"/>
      <c r="D1138" s="1"/>
      <c r="E1138" s="1"/>
      <c r="F1138" s="39"/>
      <c r="G1138" s="39"/>
      <c r="H1138" s="2"/>
      <c r="I1138" s="2"/>
      <c r="J1138" s="2"/>
      <c r="K1138" s="105" t="str">
        <f t="shared" ca="1" si="17"/>
        <v/>
      </c>
    </row>
    <row r="1139" spans="3:11" ht="27.6" customHeight="1" x14ac:dyDescent="0.25">
      <c r="C1139" s="1"/>
      <c r="D1139" s="1"/>
      <c r="E1139" s="1"/>
      <c r="F1139" s="39"/>
      <c r="G1139" s="39"/>
      <c r="H1139" s="2"/>
      <c r="I1139" s="2"/>
      <c r="J1139" s="2"/>
      <c r="K1139" s="105" t="str">
        <f t="shared" ca="1" si="17"/>
        <v/>
      </c>
    </row>
    <row r="1140" spans="3:11" ht="27.6" customHeight="1" x14ac:dyDescent="0.25">
      <c r="C1140" s="1"/>
      <c r="D1140" s="1"/>
      <c r="E1140" s="1"/>
      <c r="F1140" s="39"/>
      <c r="G1140" s="39"/>
      <c r="H1140" s="2"/>
      <c r="I1140" s="2"/>
      <c r="J1140" s="2"/>
      <c r="K1140" s="105" t="str">
        <f t="shared" ca="1" si="17"/>
        <v/>
      </c>
    </row>
    <row r="1141" spans="3:11" ht="27.6" customHeight="1" x14ac:dyDescent="0.25">
      <c r="C1141" s="1"/>
      <c r="D1141" s="1"/>
      <c r="E1141" s="1"/>
      <c r="F1141" s="39"/>
      <c r="G1141" s="39"/>
      <c r="H1141" s="2"/>
      <c r="I1141" s="2"/>
      <c r="J1141" s="2"/>
      <c r="K1141" s="105" t="str">
        <f t="shared" ca="1" si="17"/>
        <v/>
      </c>
    </row>
    <row r="1142" spans="3:11" ht="27.6" customHeight="1" x14ac:dyDescent="0.25">
      <c r="C1142" s="1"/>
      <c r="D1142" s="1"/>
      <c r="E1142" s="1"/>
      <c r="F1142" s="39"/>
      <c r="G1142" s="39"/>
      <c r="H1142" s="2"/>
      <c r="I1142" s="2"/>
      <c r="J1142" s="2"/>
      <c r="K1142" s="105" t="str">
        <f t="shared" ca="1" si="17"/>
        <v/>
      </c>
    </row>
    <row r="1143" spans="3:11" ht="27.6" customHeight="1" x14ac:dyDescent="0.25">
      <c r="C1143" s="1"/>
      <c r="D1143" s="1"/>
      <c r="E1143" s="1"/>
      <c r="F1143" s="39"/>
      <c r="G1143" s="39"/>
      <c r="H1143" s="2"/>
      <c r="I1143" s="2"/>
      <c r="J1143" s="2"/>
      <c r="K1143" s="105" t="str">
        <f t="shared" ca="1" si="17"/>
        <v/>
      </c>
    </row>
    <row r="1144" spans="3:11" ht="27.6" customHeight="1" x14ac:dyDescent="0.25">
      <c r="C1144" s="1"/>
      <c r="D1144" s="1"/>
      <c r="E1144" s="1"/>
      <c r="F1144" s="39"/>
      <c r="G1144" s="39"/>
      <c r="H1144" s="2"/>
      <c r="I1144" s="2"/>
      <c r="J1144" s="2"/>
      <c r="K1144" s="105" t="str">
        <f t="shared" ca="1" si="17"/>
        <v/>
      </c>
    </row>
    <row r="1145" spans="3:11" ht="27.6" customHeight="1" x14ac:dyDescent="0.25">
      <c r="C1145" s="1"/>
      <c r="D1145" s="1"/>
      <c r="E1145" s="1"/>
      <c r="F1145" s="39"/>
      <c r="G1145" s="39"/>
      <c r="H1145" s="2"/>
      <c r="I1145" s="2"/>
      <c r="J1145" s="2"/>
      <c r="K1145" s="105" t="str">
        <f t="shared" ca="1" si="17"/>
        <v/>
      </c>
    </row>
    <row r="1146" spans="3:11" ht="27.6" customHeight="1" x14ac:dyDescent="0.25">
      <c r="C1146" s="1"/>
      <c r="D1146" s="1"/>
      <c r="E1146" s="1"/>
      <c r="F1146" s="39"/>
      <c r="G1146" s="39"/>
      <c r="H1146" s="2"/>
      <c r="I1146" s="2"/>
      <c r="J1146" s="2"/>
      <c r="K1146" s="105" t="str">
        <f t="shared" ca="1" si="17"/>
        <v/>
      </c>
    </row>
    <row r="1147" spans="3:11" ht="27.6" customHeight="1" x14ac:dyDescent="0.25">
      <c r="C1147" s="1"/>
      <c r="D1147" s="1"/>
      <c r="E1147" s="1"/>
      <c r="F1147" s="39"/>
      <c r="G1147" s="39"/>
      <c r="H1147" s="2"/>
      <c r="I1147" s="2"/>
      <c r="J1147" s="2"/>
      <c r="K1147" s="105" t="str">
        <f t="shared" ca="1" si="17"/>
        <v/>
      </c>
    </row>
    <row r="1148" spans="3:11" ht="27.6" customHeight="1" x14ac:dyDescent="0.25">
      <c r="C1148" s="1"/>
      <c r="D1148" s="1"/>
      <c r="E1148" s="1"/>
      <c r="F1148" s="39"/>
      <c r="G1148" s="39"/>
      <c r="H1148" s="2"/>
      <c r="I1148" s="2"/>
      <c r="J1148" s="2"/>
      <c r="K1148" s="105" t="str">
        <f t="shared" ca="1" si="17"/>
        <v/>
      </c>
    </row>
    <row r="1149" spans="3:11" ht="27.6" customHeight="1" x14ac:dyDescent="0.25">
      <c r="C1149" s="1"/>
      <c r="D1149" s="1"/>
      <c r="E1149" s="1"/>
      <c r="F1149" s="39"/>
      <c r="G1149" s="39"/>
      <c r="H1149" s="2"/>
      <c r="I1149" s="2"/>
      <c r="J1149" s="2"/>
      <c r="K1149" s="105" t="str">
        <f t="shared" ca="1" si="17"/>
        <v/>
      </c>
    </row>
    <row r="1150" spans="3:11" ht="27.6" customHeight="1" x14ac:dyDescent="0.25">
      <c r="C1150" s="1"/>
      <c r="D1150" s="1"/>
      <c r="E1150" s="1"/>
      <c r="F1150" s="39"/>
      <c r="G1150" s="39"/>
      <c r="H1150" s="2"/>
      <c r="I1150" s="2"/>
      <c r="J1150" s="2"/>
      <c r="K1150" s="105" t="str">
        <f t="shared" ca="1" si="17"/>
        <v/>
      </c>
    </row>
    <row r="1151" spans="3:11" ht="27.6" customHeight="1" x14ac:dyDescent="0.25">
      <c r="C1151" s="1"/>
      <c r="D1151" s="1"/>
      <c r="E1151" s="1"/>
      <c r="F1151" s="39"/>
      <c r="G1151" s="39"/>
      <c r="H1151" s="2"/>
      <c r="I1151" s="2"/>
      <c r="J1151" s="2"/>
      <c r="K1151" s="105" t="str">
        <f t="shared" ca="1" si="17"/>
        <v/>
      </c>
    </row>
    <row r="1152" spans="3:11" ht="27.6" customHeight="1" x14ac:dyDescent="0.25">
      <c r="C1152" s="1"/>
      <c r="D1152" s="1"/>
      <c r="E1152" s="1"/>
      <c r="F1152" s="39"/>
      <c r="G1152" s="39"/>
      <c r="H1152" s="2"/>
      <c r="I1152" s="2"/>
      <c r="J1152" s="2"/>
      <c r="K1152" s="105" t="str">
        <f t="shared" ca="1" si="17"/>
        <v/>
      </c>
    </row>
    <row r="1153" spans="3:11" ht="27.6" customHeight="1" x14ac:dyDescent="0.25">
      <c r="C1153" s="1"/>
      <c r="D1153" s="1"/>
      <c r="E1153" s="1"/>
      <c r="F1153" s="39"/>
      <c r="G1153" s="39"/>
      <c r="H1153" s="2"/>
      <c r="I1153" s="2"/>
      <c r="J1153" s="2"/>
      <c r="K1153" s="105" t="str">
        <f t="shared" ca="1" si="17"/>
        <v/>
      </c>
    </row>
    <row r="1154" spans="3:11" ht="27.6" customHeight="1" x14ac:dyDescent="0.25">
      <c r="C1154" s="1"/>
      <c r="D1154" s="1"/>
      <c r="E1154" s="1"/>
      <c r="F1154" s="39"/>
      <c r="G1154" s="39"/>
      <c r="H1154" s="2"/>
      <c r="I1154" s="2"/>
      <c r="J1154" s="2"/>
      <c r="K1154" s="105" t="str">
        <f t="shared" ca="1" si="17"/>
        <v/>
      </c>
    </row>
    <row r="1155" spans="3:11" ht="27.6" customHeight="1" x14ac:dyDescent="0.25">
      <c r="C1155" s="1"/>
      <c r="D1155" s="1"/>
      <c r="E1155" s="1"/>
      <c r="F1155" s="39"/>
      <c r="G1155" s="39"/>
      <c r="H1155" s="2"/>
      <c r="I1155" s="2"/>
      <c r="J1155" s="2"/>
      <c r="K1155" s="105" t="str">
        <f t="shared" ca="1" si="17"/>
        <v/>
      </c>
    </row>
    <row r="1156" spans="3:11" ht="27.6" customHeight="1" x14ac:dyDescent="0.25">
      <c r="C1156" s="1"/>
      <c r="D1156" s="1"/>
      <c r="E1156" s="1"/>
      <c r="F1156" s="39"/>
      <c r="G1156" s="39"/>
      <c r="H1156" s="2"/>
      <c r="I1156" s="2"/>
      <c r="J1156" s="2"/>
      <c r="K1156" s="105" t="str">
        <f t="shared" ca="1" si="17"/>
        <v/>
      </c>
    </row>
    <row r="1157" spans="3:11" ht="27.6" customHeight="1" x14ac:dyDescent="0.25">
      <c r="C1157" s="1"/>
      <c r="D1157" s="1"/>
      <c r="E1157" s="1"/>
      <c r="F1157" s="39"/>
      <c r="G1157" s="39"/>
      <c r="H1157" s="2"/>
      <c r="I1157" s="2"/>
      <c r="J1157" s="2"/>
      <c r="K1157" s="105" t="str">
        <f t="shared" ca="1" si="17"/>
        <v/>
      </c>
    </row>
    <row r="1158" spans="3:11" ht="27.6" customHeight="1" x14ac:dyDescent="0.25">
      <c r="C1158" s="1"/>
      <c r="D1158" s="1"/>
      <c r="E1158" s="1"/>
      <c r="F1158" s="39"/>
      <c r="G1158" s="39"/>
      <c r="H1158" s="2"/>
      <c r="I1158" s="2"/>
      <c r="J1158" s="2"/>
      <c r="K1158" s="105" t="str">
        <f t="shared" ref="K1158:K1221" ca="1" si="18">IFERROR(IF(C1158="","",IF(H1158="","Insertar la fecha de inicio",IF(I1158="","Insertar la fecha de finalización prevista",IF(AND(J1158&lt;&gt;"",J1158&gt;I1158),"Completado con retraso",IF(AND(J1158&lt;&gt;"",J1158&lt;=I1158),"Concluido",IF(AND(I1158&lt;TODAY(),J1158=""),"Atrasado",IF(AND(J1158="",H1158&lt;=TODAY(),I1158&gt;=TODAY()),"En curso",IF(H1158&gt;TODAY(),"No iniciado","")))))))),"")</f>
        <v/>
      </c>
    </row>
    <row r="1159" spans="3:11" ht="27.6" customHeight="1" x14ac:dyDescent="0.25">
      <c r="C1159" s="1"/>
      <c r="D1159" s="1"/>
      <c r="E1159" s="1"/>
      <c r="F1159" s="39"/>
      <c r="G1159" s="39"/>
      <c r="H1159" s="2"/>
      <c r="I1159" s="2"/>
      <c r="J1159" s="2"/>
      <c r="K1159" s="105" t="str">
        <f t="shared" ca="1" si="18"/>
        <v/>
      </c>
    </row>
    <row r="1160" spans="3:11" ht="27.6" customHeight="1" x14ac:dyDescent="0.25">
      <c r="C1160" s="1"/>
      <c r="D1160" s="1"/>
      <c r="E1160" s="1"/>
      <c r="F1160" s="39"/>
      <c r="G1160" s="39"/>
      <c r="H1160" s="2"/>
      <c r="I1160" s="2"/>
      <c r="J1160" s="2"/>
      <c r="K1160" s="105" t="str">
        <f t="shared" ca="1" si="18"/>
        <v/>
      </c>
    </row>
    <row r="1161" spans="3:11" ht="27.6" customHeight="1" x14ac:dyDescent="0.25">
      <c r="C1161" s="1"/>
      <c r="D1161" s="1"/>
      <c r="E1161" s="1"/>
      <c r="F1161" s="39"/>
      <c r="G1161" s="39"/>
      <c r="H1161" s="2"/>
      <c r="I1161" s="2"/>
      <c r="J1161" s="2"/>
      <c r="K1161" s="105" t="str">
        <f t="shared" ca="1" si="18"/>
        <v/>
      </c>
    </row>
    <row r="1162" spans="3:11" ht="27.6" customHeight="1" x14ac:dyDescent="0.25">
      <c r="C1162" s="1"/>
      <c r="D1162" s="1"/>
      <c r="E1162" s="1"/>
      <c r="F1162" s="39"/>
      <c r="G1162" s="39"/>
      <c r="H1162" s="2"/>
      <c r="I1162" s="2"/>
      <c r="J1162" s="2"/>
      <c r="K1162" s="105" t="str">
        <f t="shared" ca="1" si="18"/>
        <v/>
      </c>
    </row>
    <row r="1163" spans="3:11" ht="27.6" customHeight="1" x14ac:dyDescent="0.25">
      <c r="C1163" s="1"/>
      <c r="D1163" s="1"/>
      <c r="E1163" s="1"/>
      <c r="F1163" s="39"/>
      <c r="G1163" s="39"/>
      <c r="H1163" s="2"/>
      <c r="I1163" s="2"/>
      <c r="J1163" s="2"/>
      <c r="K1163" s="105" t="str">
        <f t="shared" ca="1" si="18"/>
        <v/>
      </c>
    </row>
    <row r="1164" spans="3:11" ht="27.6" customHeight="1" x14ac:dyDescent="0.25">
      <c r="C1164" s="1"/>
      <c r="D1164" s="1"/>
      <c r="E1164" s="1"/>
      <c r="F1164" s="39"/>
      <c r="G1164" s="39"/>
      <c r="H1164" s="2"/>
      <c r="I1164" s="2"/>
      <c r="J1164" s="2"/>
      <c r="K1164" s="105" t="str">
        <f t="shared" ca="1" si="18"/>
        <v/>
      </c>
    </row>
    <row r="1165" spans="3:11" ht="27.6" customHeight="1" x14ac:dyDescent="0.25">
      <c r="C1165" s="1"/>
      <c r="D1165" s="1"/>
      <c r="E1165" s="1"/>
      <c r="F1165" s="39"/>
      <c r="G1165" s="39"/>
      <c r="H1165" s="2"/>
      <c r="I1165" s="2"/>
      <c r="J1165" s="2"/>
      <c r="K1165" s="105" t="str">
        <f t="shared" ca="1" si="18"/>
        <v/>
      </c>
    </row>
    <row r="1166" spans="3:11" ht="27.6" customHeight="1" x14ac:dyDescent="0.25">
      <c r="C1166" s="1"/>
      <c r="D1166" s="1"/>
      <c r="E1166" s="1"/>
      <c r="F1166" s="39"/>
      <c r="G1166" s="39"/>
      <c r="H1166" s="2"/>
      <c r="I1166" s="2"/>
      <c r="J1166" s="2"/>
      <c r="K1166" s="105" t="str">
        <f t="shared" ca="1" si="18"/>
        <v/>
      </c>
    </row>
    <row r="1167" spans="3:11" ht="27.6" customHeight="1" x14ac:dyDescent="0.25">
      <c r="C1167" s="1"/>
      <c r="D1167" s="1"/>
      <c r="E1167" s="1"/>
      <c r="F1167" s="39"/>
      <c r="G1167" s="39"/>
      <c r="H1167" s="2"/>
      <c r="I1167" s="2"/>
      <c r="J1167" s="2"/>
      <c r="K1167" s="105" t="str">
        <f t="shared" ca="1" si="18"/>
        <v/>
      </c>
    </row>
    <row r="1168" spans="3:11" ht="27.6" customHeight="1" x14ac:dyDescent="0.25">
      <c r="C1168" s="1"/>
      <c r="D1168" s="1"/>
      <c r="E1168" s="1"/>
      <c r="F1168" s="39"/>
      <c r="G1168" s="39"/>
      <c r="H1168" s="2"/>
      <c r="I1168" s="2"/>
      <c r="J1168" s="2"/>
      <c r="K1168" s="105" t="str">
        <f t="shared" ca="1" si="18"/>
        <v/>
      </c>
    </row>
    <row r="1169" spans="3:11" ht="27.6" customHeight="1" x14ac:dyDescent="0.25">
      <c r="C1169" s="1"/>
      <c r="D1169" s="1"/>
      <c r="E1169" s="1"/>
      <c r="F1169" s="39"/>
      <c r="G1169" s="39"/>
      <c r="H1169" s="2"/>
      <c r="I1169" s="2"/>
      <c r="J1169" s="2"/>
      <c r="K1169" s="105" t="str">
        <f t="shared" ca="1" si="18"/>
        <v/>
      </c>
    </row>
    <row r="1170" spans="3:11" ht="27.6" customHeight="1" x14ac:dyDescent="0.25">
      <c r="C1170" s="1"/>
      <c r="D1170" s="1"/>
      <c r="E1170" s="1"/>
      <c r="F1170" s="39"/>
      <c r="G1170" s="39"/>
      <c r="H1170" s="2"/>
      <c r="I1170" s="2"/>
      <c r="J1170" s="2"/>
      <c r="K1170" s="105" t="str">
        <f t="shared" ca="1" si="18"/>
        <v/>
      </c>
    </row>
    <row r="1171" spans="3:11" ht="27.6" customHeight="1" x14ac:dyDescent="0.25">
      <c r="C1171" s="1"/>
      <c r="D1171" s="1"/>
      <c r="E1171" s="1"/>
      <c r="F1171" s="39"/>
      <c r="G1171" s="39"/>
      <c r="H1171" s="2"/>
      <c r="I1171" s="2"/>
      <c r="J1171" s="2"/>
      <c r="K1171" s="105" t="str">
        <f t="shared" ca="1" si="18"/>
        <v/>
      </c>
    </row>
    <row r="1172" spans="3:11" ht="27.6" customHeight="1" x14ac:dyDescent="0.25">
      <c r="C1172" s="1"/>
      <c r="D1172" s="1"/>
      <c r="E1172" s="1"/>
      <c r="F1172" s="39"/>
      <c r="G1172" s="39"/>
      <c r="H1172" s="2"/>
      <c r="I1172" s="2"/>
      <c r="J1172" s="2"/>
      <c r="K1172" s="105" t="str">
        <f t="shared" ca="1" si="18"/>
        <v/>
      </c>
    </row>
    <row r="1173" spans="3:11" ht="27.6" customHeight="1" x14ac:dyDescent="0.25">
      <c r="C1173" s="1"/>
      <c r="D1173" s="1"/>
      <c r="E1173" s="1"/>
      <c r="F1173" s="39"/>
      <c r="G1173" s="39"/>
      <c r="H1173" s="2"/>
      <c r="I1173" s="2"/>
      <c r="J1173" s="2"/>
      <c r="K1173" s="105" t="str">
        <f t="shared" ca="1" si="18"/>
        <v/>
      </c>
    </row>
    <row r="1174" spans="3:11" ht="27.6" customHeight="1" x14ac:dyDescent="0.25">
      <c r="C1174" s="1"/>
      <c r="D1174" s="1"/>
      <c r="E1174" s="1"/>
      <c r="F1174" s="39"/>
      <c r="G1174" s="39"/>
      <c r="H1174" s="2"/>
      <c r="I1174" s="2"/>
      <c r="J1174" s="2"/>
      <c r="K1174" s="105" t="str">
        <f t="shared" ca="1" si="18"/>
        <v/>
      </c>
    </row>
    <row r="1175" spans="3:11" ht="27.6" customHeight="1" x14ac:dyDescent="0.25">
      <c r="C1175" s="1"/>
      <c r="D1175" s="1"/>
      <c r="E1175" s="1"/>
      <c r="F1175" s="39"/>
      <c r="G1175" s="39"/>
      <c r="H1175" s="2"/>
      <c r="I1175" s="2"/>
      <c r="J1175" s="2"/>
      <c r="K1175" s="105" t="str">
        <f t="shared" ca="1" si="18"/>
        <v/>
      </c>
    </row>
    <row r="1176" spans="3:11" ht="27.6" customHeight="1" x14ac:dyDescent="0.25">
      <c r="C1176" s="1"/>
      <c r="D1176" s="1"/>
      <c r="E1176" s="1"/>
      <c r="F1176" s="39"/>
      <c r="G1176" s="39"/>
      <c r="H1176" s="2"/>
      <c r="I1176" s="2"/>
      <c r="J1176" s="2"/>
      <c r="K1176" s="105" t="str">
        <f t="shared" ca="1" si="18"/>
        <v/>
      </c>
    </row>
    <row r="1177" spans="3:11" ht="27.6" customHeight="1" x14ac:dyDescent="0.25">
      <c r="C1177" s="1"/>
      <c r="D1177" s="1"/>
      <c r="E1177" s="1"/>
      <c r="F1177" s="39"/>
      <c r="G1177" s="39"/>
      <c r="H1177" s="2"/>
      <c r="I1177" s="2"/>
      <c r="J1177" s="2"/>
      <c r="K1177" s="105" t="str">
        <f t="shared" ca="1" si="18"/>
        <v/>
      </c>
    </row>
    <row r="1178" spans="3:11" ht="27.6" customHeight="1" x14ac:dyDescent="0.25">
      <c r="C1178" s="1"/>
      <c r="D1178" s="1"/>
      <c r="E1178" s="1"/>
      <c r="F1178" s="39"/>
      <c r="G1178" s="39"/>
      <c r="H1178" s="2"/>
      <c r="I1178" s="2"/>
      <c r="J1178" s="2"/>
      <c r="K1178" s="105" t="str">
        <f t="shared" ca="1" si="18"/>
        <v/>
      </c>
    </row>
    <row r="1179" spans="3:11" ht="27.6" customHeight="1" x14ac:dyDescent="0.25">
      <c r="C1179" s="1"/>
      <c r="D1179" s="1"/>
      <c r="E1179" s="1"/>
      <c r="F1179" s="39"/>
      <c r="G1179" s="39"/>
      <c r="H1179" s="2"/>
      <c r="I1179" s="2"/>
      <c r="J1179" s="2"/>
      <c r="K1179" s="105" t="str">
        <f t="shared" ca="1" si="18"/>
        <v/>
      </c>
    </row>
    <row r="1180" spans="3:11" ht="27.6" customHeight="1" x14ac:dyDescent="0.25">
      <c r="C1180" s="1"/>
      <c r="D1180" s="1"/>
      <c r="E1180" s="1"/>
      <c r="F1180" s="39"/>
      <c r="G1180" s="39"/>
      <c r="H1180" s="2"/>
      <c r="I1180" s="2"/>
      <c r="J1180" s="2"/>
      <c r="K1180" s="105" t="str">
        <f t="shared" ca="1" si="18"/>
        <v/>
      </c>
    </row>
    <row r="1181" spans="3:11" ht="27.6" customHeight="1" x14ac:dyDescent="0.25">
      <c r="C1181" s="1"/>
      <c r="D1181" s="1"/>
      <c r="E1181" s="1"/>
      <c r="F1181" s="39"/>
      <c r="G1181" s="39"/>
      <c r="H1181" s="2"/>
      <c r="I1181" s="2"/>
      <c r="J1181" s="2"/>
      <c r="K1181" s="105" t="str">
        <f t="shared" ca="1" si="18"/>
        <v/>
      </c>
    </row>
    <row r="1182" spans="3:11" ht="27.6" customHeight="1" x14ac:dyDescent="0.25">
      <c r="C1182" s="1"/>
      <c r="D1182" s="1"/>
      <c r="E1182" s="1"/>
      <c r="F1182" s="39"/>
      <c r="G1182" s="39"/>
      <c r="H1182" s="2"/>
      <c r="I1182" s="2"/>
      <c r="J1182" s="2"/>
      <c r="K1182" s="105" t="str">
        <f t="shared" ca="1" si="18"/>
        <v/>
      </c>
    </row>
    <row r="1183" spans="3:11" ht="27.6" customHeight="1" x14ac:dyDescent="0.25">
      <c r="C1183" s="1"/>
      <c r="D1183" s="1"/>
      <c r="E1183" s="1"/>
      <c r="F1183" s="39"/>
      <c r="G1183" s="39"/>
      <c r="H1183" s="2"/>
      <c r="I1183" s="2"/>
      <c r="J1183" s="2"/>
      <c r="K1183" s="105" t="str">
        <f t="shared" ca="1" si="18"/>
        <v/>
      </c>
    </row>
    <row r="1184" spans="3:11" ht="27.6" customHeight="1" x14ac:dyDescent="0.25">
      <c r="C1184" s="1"/>
      <c r="D1184" s="1"/>
      <c r="E1184" s="1"/>
      <c r="F1184" s="39"/>
      <c r="G1184" s="39"/>
      <c r="H1184" s="2"/>
      <c r="I1184" s="2"/>
      <c r="J1184" s="2"/>
      <c r="K1184" s="105" t="str">
        <f t="shared" ca="1" si="18"/>
        <v/>
      </c>
    </row>
    <row r="1185" spans="3:11" ht="27.6" customHeight="1" x14ac:dyDescent="0.25">
      <c r="C1185" s="1"/>
      <c r="D1185" s="1"/>
      <c r="E1185" s="1"/>
      <c r="F1185" s="39"/>
      <c r="G1185" s="39"/>
      <c r="H1185" s="2"/>
      <c r="I1185" s="2"/>
      <c r="J1185" s="2"/>
      <c r="K1185" s="105" t="str">
        <f t="shared" ca="1" si="18"/>
        <v/>
      </c>
    </row>
    <row r="1186" spans="3:11" ht="27.6" customHeight="1" x14ac:dyDescent="0.25">
      <c r="C1186" s="1"/>
      <c r="D1186" s="1"/>
      <c r="E1186" s="1"/>
      <c r="F1186" s="39"/>
      <c r="G1186" s="39"/>
      <c r="H1186" s="2"/>
      <c r="I1186" s="2"/>
      <c r="J1186" s="2"/>
      <c r="K1186" s="105" t="str">
        <f t="shared" ca="1" si="18"/>
        <v/>
      </c>
    </row>
    <row r="1187" spans="3:11" ht="27.6" customHeight="1" x14ac:dyDescent="0.25">
      <c r="C1187" s="1"/>
      <c r="D1187" s="1"/>
      <c r="E1187" s="1"/>
      <c r="F1187" s="39"/>
      <c r="G1187" s="39"/>
      <c r="H1187" s="2"/>
      <c r="I1187" s="2"/>
      <c r="J1187" s="2"/>
      <c r="K1187" s="105" t="str">
        <f t="shared" ca="1" si="18"/>
        <v/>
      </c>
    </row>
    <row r="1188" spans="3:11" ht="27.6" customHeight="1" x14ac:dyDescent="0.25">
      <c r="C1188" s="1"/>
      <c r="D1188" s="1"/>
      <c r="E1188" s="1"/>
      <c r="F1188" s="39"/>
      <c r="G1188" s="39"/>
      <c r="H1188" s="2"/>
      <c r="I1188" s="2"/>
      <c r="J1188" s="2"/>
      <c r="K1188" s="105" t="str">
        <f t="shared" ca="1" si="18"/>
        <v/>
      </c>
    </row>
    <row r="1189" spans="3:11" ht="27.6" customHeight="1" x14ac:dyDescent="0.25">
      <c r="C1189" s="1"/>
      <c r="D1189" s="1"/>
      <c r="E1189" s="1"/>
      <c r="F1189" s="39"/>
      <c r="G1189" s="39"/>
      <c r="H1189" s="2"/>
      <c r="I1189" s="2"/>
      <c r="J1189" s="2"/>
      <c r="K1189" s="105" t="str">
        <f t="shared" ca="1" si="18"/>
        <v/>
      </c>
    </row>
    <row r="1190" spans="3:11" ht="27.6" customHeight="1" x14ac:dyDescent="0.25">
      <c r="C1190" s="1"/>
      <c r="D1190" s="1"/>
      <c r="E1190" s="1"/>
      <c r="F1190" s="39"/>
      <c r="G1190" s="39"/>
      <c r="H1190" s="2"/>
      <c r="I1190" s="2"/>
      <c r="J1190" s="2"/>
      <c r="K1190" s="105" t="str">
        <f t="shared" ca="1" si="18"/>
        <v/>
      </c>
    </row>
    <row r="1191" spans="3:11" ht="27.6" customHeight="1" x14ac:dyDescent="0.25">
      <c r="C1191" s="1"/>
      <c r="D1191" s="1"/>
      <c r="E1191" s="1"/>
      <c r="F1191" s="39"/>
      <c r="G1191" s="39"/>
      <c r="H1191" s="2"/>
      <c r="I1191" s="2"/>
      <c r="J1191" s="2"/>
      <c r="K1191" s="105" t="str">
        <f t="shared" ca="1" si="18"/>
        <v/>
      </c>
    </row>
    <row r="1192" spans="3:11" ht="27.6" customHeight="1" x14ac:dyDescent="0.25">
      <c r="C1192" s="1"/>
      <c r="D1192" s="1"/>
      <c r="E1192" s="1"/>
      <c r="F1192" s="39"/>
      <c r="G1192" s="39"/>
      <c r="H1192" s="2"/>
      <c r="I1192" s="2"/>
      <c r="J1192" s="2"/>
      <c r="K1192" s="105" t="str">
        <f t="shared" ca="1" si="18"/>
        <v/>
      </c>
    </row>
    <row r="1193" spans="3:11" ht="27.6" customHeight="1" x14ac:dyDescent="0.25">
      <c r="C1193" s="1"/>
      <c r="D1193" s="1"/>
      <c r="E1193" s="1"/>
      <c r="F1193" s="39"/>
      <c r="G1193" s="39"/>
      <c r="H1193" s="2"/>
      <c r="I1193" s="2"/>
      <c r="J1193" s="2"/>
      <c r="K1193" s="105" t="str">
        <f t="shared" ca="1" si="18"/>
        <v/>
      </c>
    </row>
    <row r="1194" spans="3:11" ht="27.6" customHeight="1" x14ac:dyDescent="0.25">
      <c r="C1194" s="1"/>
      <c r="D1194" s="1"/>
      <c r="E1194" s="1"/>
      <c r="F1194" s="39"/>
      <c r="G1194" s="39"/>
      <c r="H1194" s="2"/>
      <c r="I1194" s="2"/>
      <c r="J1194" s="2"/>
      <c r="K1194" s="105" t="str">
        <f t="shared" ca="1" si="18"/>
        <v/>
      </c>
    </row>
    <row r="1195" spans="3:11" ht="27.6" customHeight="1" x14ac:dyDescent="0.25">
      <c r="C1195" s="1"/>
      <c r="D1195" s="1"/>
      <c r="E1195" s="1"/>
      <c r="F1195" s="39"/>
      <c r="G1195" s="39"/>
      <c r="H1195" s="2"/>
      <c r="I1195" s="2"/>
      <c r="J1195" s="2"/>
      <c r="K1195" s="105" t="str">
        <f t="shared" ca="1" si="18"/>
        <v/>
      </c>
    </row>
    <row r="1196" spans="3:11" ht="27.6" customHeight="1" x14ac:dyDescent="0.25">
      <c r="C1196" s="1"/>
      <c r="D1196" s="1"/>
      <c r="E1196" s="1"/>
      <c r="F1196" s="39"/>
      <c r="G1196" s="39"/>
      <c r="H1196" s="2"/>
      <c r="I1196" s="2"/>
      <c r="J1196" s="2"/>
      <c r="K1196" s="105" t="str">
        <f t="shared" ca="1" si="18"/>
        <v/>
      </c>
    </row>
    <row r="1197" spans="3:11" ht="27.6" customHeight="1" x14ac:dyDescent="0.25">
      <c r="C1197" s="1"/>
      <c r="D1197" s="1"/>
      <c r="E1197" s="1"/>
      <c r="F1197" s="39"/>
      <c r="G1197" s="39"/>
      <c r="H1197" s="2"/>
      <c r="I1197" s="2"/>
      <c r="J1197" s="2"/>
      <c r="K1197" s="105" t="str">
        <f t="shared" ca="1" si="18"/>
        <v/>
      </c>
    </row>
    <row r="1198" spans="3:11" ht="27.6" customHeight="1" x14ac:dyDescent="0.25">
      <c r="C1198" s="1"/>
      <c r="D1198" s="1"/>
      <c r="E1198" s="1"/>
      <c r="F1198" s="39"/>
      <c r="G1198" s="39"/>
      <c r="H1198" s="2"/>
      <c r="I1198" s="2"/>
      <c r="J1198" s="2"/>
      <c r="K1198" s="105" t="str">
        <f t="shared" ca="1" si="18"/>
        <v/>
      </c>
    </row>
    <row r="1199" spans="3:11" ht="27.6" customHeight="1" x14ac:dyDescent="0.25">
      <c r="C1199" s="1"/>
      <c r="D1199" s="1"/>
      <c r="E1199" s="1"/>
      <c r="F1199" s="39"/>
      <c r="G1199" s="39"/>
      <c r="H1199" s="2"/>
      <c r="I1199" s="2"/>
      <c r="J1199" s="2"/>
      <c r="K1199" s="105" t="str">
        <f t="shared" ca="1" si="18"/>
        <v/>
      </c>
    </row>
    <row r="1200" spans="3:11" ht="27.6" customHeight="1" x14ac:dyDescent="0.25">
      <c r="C1200" s="1"/>
      <c r="D1200" s="1"/>
      <c r="E1200" s="1"/>
      <c r="F1200" s="39"/>
      <c r="G1200" s="39"/>
      <c r="H1200" s="2"/>
      <c r="I1200" s="2"/>
      <c r="J1200" s="2"/>
      <c r="K1200" s="105" t="str">
        <f t="shared" ca="1" si="18"/>
        <v/>
      </c>
    </row>
    <row r="1201" spans="3:11" ht="27.6" customHeight="1" x14ac:dyDescent="0.25">
      <c r="C1201" s="1"/>
      <c r="D1201" s="1"/>
      <c r="E1201" s="1"/>
      <c r="F1201" s="39"/>
      <c r="G1201" s="39"/>
      <c r="H1201" s="2"/>
      <c r="I1201" s="2"/>
      <c r="J1201" s="2"/>
      <c r="K1201" s="105" t="str">
        <f t="shared" ca="1" si="18"/>
        <v/>
      </c>
    </row>
    <row r="1202" spans="3:11" ht="27.6" customHeight="1" x14ac:dyDescent="0.25">
      <c r="C1202" s="1"/>
      <c r="D1202" s="1"/>
      <c r="E1202" s="1"/>
      <c r="F1202" s="39"/>
      <c r="G1202" s="39"/>
      <c r="H1202" s="2"/>
      <c r="I1202" s="2"/>
      <c r="J1202" s="2"/>
      <c r="K1202" s="105" t="str">
        <f t="shared" ca="1" si="18"/>
        <v/>
      </c>
    </row>
    <row r="1203" spans="3:11" ht="27.6" customHeight="1" x14ac:dyDescent="0.25">
      <c r="C1203" s="1"/>
      <c r="D1203" s="1"/>
      <c r="E1203" s="1"/>
      <c r="F1203" s="39"/>
      <c r="G1203" s="39"/>
      <c r="H1203" s="2"/>
      <c r="I1203" s="2"/>
      <c r="J1203" s="2"/>
      <c r="K1203" s="105" t="str">
        <f t="shared" ca="1" si="18"/>
        <v/>
      </c>
    </row>
    <row r="1204" spans="3:11" ht="27.6" customHeight="1" x14ac:dyDescent="0.25">
      <c r="C1204" s="1"/>
      <c r="D1204" s="1"/>
      <c r="E1204" s="1"/>
      <c r="F1204" s="39"/>
      <c r="G1204" s="39"/>
      <c r="H1204" s="2"/>
      <c r="I1204" s="2"/>
      <c r="J1204" s="2"/>
      <c r="K1204" s="105" t="str">
        <f t="shared" ca="1" si="18"/>
        <v/>
      </c>
    </row>
    <row r="1205" spans="3:11" ht="27.6" customHeight="1" x14ac:dyDescent="0.25">
      <c r="C1205" s="1"/>
      <c r="D1205" s="1"/>
      <c r="E1205" s="1"/>
      <c r="F1205" s="39"/>
      <c r="G1205" s="39"/>
      <c r="H1205" s="2"/>
      <c r="I1205" s="2"/>
      <c r="J1205" s="2"/>
      <c r="K1205" s="105" t="str">
        <f t="shared" ca="1" si="18"/>
        <v/>
      </c>
    </row>
    <row r="1206" spans="3:11" ht="27.6" customHeight="1" x14ac:dyDescent="0.25">
      <c r="C1206" s="1"/>
      <c r="D1206" s="1"/>
      <c r="E1206" s="1"/>
      <c r="F1206" s="39"/>
      <c r="G1206" s="39"/>
      <c r="H1206" s="2"/>
      <c r="I1206" s="2"/>
      <c r="J1206" s="2"/>
      <c r="K1206" s="105" t="str">
        <f t="shared" ca="1" si="18"/>
        <v/>
      </c>
    </row>
    <row r="1207" spans="3:11" ht="27.6" customHeight="1" x14ac:dyDescent="0.25">
      <c r="C1207" s="1"/>
      <c r="D1207" s="1"/>
      <c r="E1207" s="1"/>
      <c r="F1207" s="39"/>
      <c r="G1207" s="39"/>
      <c r="H1207" s="2"/>
      <c r="I1207" s="2"/>
      <c r="J1207" s="2"/>
      <c r="K1207" s="105" t="str">
        <f t="shared" ca="1" si="18"/>
        <v/>
      </c>
    </row>
    <row r="1208" spans="3:11" ht="27.6" customHeight="1" x14ac:dyDescent="0.25">
      <c r="C1208" s="1"/>
      <c r="D1208" s="1"/>
      <c r="E1208" s="1"/>
      <c r="F1208" s="39"/>
      <c r="G1208" s="39"/>
      <c r="H1208" s="2"/>
      <c r="I1208" s="2"/>
      <c r="J1208" s="2"/>
      <c r="K1208" s="105" t="str">
        <f t="shared" ca="1" si="18"/>
        <v/>
      </c>
    </row>
    <row r="1209" spans="3:11" ht="27.6" customHeight="1" x14ac:dyDescent="0.25">
      <c r="C1209" s="1"/>
      <c r="D1209" s="1"/>
      <c r="E1209" s="1"/>
      <c r="F1209" s="39"/>
      <c r="G1209" s="39"/>
      <c r="H1209" s="2"/>
      <c r="I1209" s="2"/>
      <c r="J1209" s="2"/>
      <c r="K1209" s="105" t="str">
        <f t="shared" ca="1" si="18"/>
        <v/>
      </c>
    </row>
    <row r="1210" spans="3:11" ht="27.6" customHeight="1" x14ac:dyDescent="0.25">
      <c r="C1210" s="1"/>
      <c r="D1210" s="1"/>
      <c r="E1210" s="1"/>
      <c r="F1210" s="39"/>
      <c r="G1210" s="39"/>
      <c r="H1210" s="2"/>
      <c r="I1210" s="2"/>
      <c r="J1210" s="2"/>
      <c r="K1210" s="105" t="str">
        <f t="shared" ca="1" si="18"/>
        <v/>
      </c>
    </row>
    <row r="1211" spans="3:11" ht="27.6" customHeight="1" x14ac:dyDescent="0.25">
      <c r="C1211" s="1"/>
      <c r="D1211" s="1"/>
      <c r="E1211" s="1"/>
      <c r="F1211" s="39"/>
      <c r="G1211" s="39"/>
      <c r="H1211" s="2"/>
      <c r="I1211" s="2"/>
      <c r="J1211" s="2"/>
      <c r="K1211" s="105" t="str">
        <f t="shared" ca="1" si="18"/>
        <v/>
      </c>
    </row>
    <row r="1212" spans="3:11" ht="27.6" customHeight="1" x14ac:dyDescent="0.25">
      <c r="C1212" s="1"/>
      <c r="D1212" s="1"/>
      <c r="E1212" s="1"/>
      <c r="F1212" s="39"/>
      <c r="G1212" s="39"/>
      <c r="H1212" s="2"/>
      <c r="I1212" s="2"/>
      <c r="J1212" s="2"/>
      <c r="K1212" s="105" t="str">
        <f t="shared" ca="1" si="18"/>
        <v/>
      </c>
    </row>
    <row r="1213" spans="3:11" ht="27.6" customHeight="1" x14ac:dyDescent="0.25">
      <c r="C1213" s="1"/>
      <c r="D1213" s="1"/>
      <c r="E1213" s="1"/>
      <c r="F1213" s="39"/>
      <c r="G1213" s="39"/>
      <c r="H1213" s="2"/>
      <c r="I1213" s="2"/>
      <c r="J1213" s="2"/>
      <c r="K1213" s="105" t="str">
        <f t="shared" ca="1" si="18"/>
        <v/>
      </c>
    </row>
    <row r="1214" spans="3:11" ht="27.6" customHeight="1" x14ac:dyDescent="0.25">
      <c r="C1214" s="1"/>
      <c r="D1214" s="1"/>
      <c r="E1214" s="1"/>
      <c r="F1214" s="39"/>
      <c r="G1214" s="39"/>
      <c r="H1214" s="2"/>
      <c r="I1214" s="2"/>
      <c r="J1214" s="2"/>
      <c r="K1214" s="105" t="str">
        <f t="shared" ca="1" si="18"/>
        <v/>
      </c>
    </row>
    <row r="1215" spans="3:11" ht="27.6" customHeight="1" x14ac:dyDescent="0.25">
      <c r="C1215" s="1"/>
      <c r="D1215" s="1"/>
      <c r="E1215" s="1"/>
      <c r="F1215" s="39"/>
      <c r="G1215" s="39"/>
      <c r="H1215" s="2"/>
      <c r="I1215" s="2"/>
      <c r="J1215" s="2"/>
      <c r="K1215" s="105" t="str">
        <f t="shared" ca="1" si="18"/>
        <v/>
      </c>
    </row>
    <row r="1216" spans="3:11" ht="27.6" customHeight="1" x14ac:dyDescent="0.25">
      <c r="C1216" s="1"/>
      <c r="D1216" s="1"/>
      <c r="E1216" s="1"/>
      <c r="F1216" s="39"/>
      <c r="G1216" s="39"/>
      <c r="H1216" s="2"/>
      <c r="I1216" s="2"/>
      <c r="J1216" s="2"/>
      <c r="K1216" s="105" t="str">
        <f t="shared" ca="1" si="18"/>
        <v/>
      </c>
    </row>
    <row r="1217" spans="3:11" ht="27.6" customHeight="1" x14ac:dyDescent="0.25">
      <c r="C1217" s="1"/>
      <c r="D1217" s="1"/>
      <c r="E1217" s="1"/>
      <c r="F1217" s="39"/>
      <c r="G1217" s="39"/>
      <c r="H1217" s="2"/>
      <c r="I1217" s="2"/>
      <c r="J1217" s="2"/>
      <c r="K1217" s="105" t="str">
        <f t="shared" ca="1" si="18"/>
        <v/>
      </c>
    </row>
    <row r="1218" spans="3:11" ht="27.6" customHeight="1" x14ac:dyDescent="0.25">
      <c r="C1218" s="1"/>
      <c r="D1218" s="1"/>
      <c r="E1218" s="1"/>
      <c r="F1218" s="39"/>
      <c r="G1218" s="39"/>
      <c r="H1218" s="2"/>
      <c r="I1218" s="2"/>
      <c r="J1218" s="2"/>
      <c r="K1218" s="105" t="str">
        <f t="shared" ca="1" si="18"/>
        <v/>
      </c>
    </row>
    <row r="1219" spans="3:11" ht="27.6" customHeight="1" x14ac:dyDescent="0.25">
      <c r="C1219" s="1"/>
      <c r="D1219" s="1"/>
      <c r="E1219" s="1"/>
      <c r="F1219" s="39"/>
      <c r="G1219" s="39"/>
      <c r="H1219" s="2"/>
      <c r="I1219" s="2"/>
      <c r="J1219" s="2"/>
      <c r="K1219" s="105" t="str">
        <f t="shared" ca="1" si="18"/>
        <v/>
      </c>
    </row>
    <row r="1220" spans="3:11" ht="27.6" customHeight="1" x14ac:dyDescent="0.25">
      <c r="C1220" s="1"/>
      <c r="D1220" s="1"/>
      <c r="E1220" s="1"/>
      <c r="F1220" s="39"/>
      <c r="G1220" s="39"/>
      <c r="H1220" s="2"/>
      <c r="I1220" s="2"/>
      <c r="J1220" s="2"/>
      <c r="K1220" s="105" t="str">
        <f t="shared" ca="1" si="18"/>
        <v/>
      </c>
    </row>
    <row r="1221" spans="3:11" ht="27.6" customHeight="1" x14ac:dyDescent="0.25">
      <c r="C1221" s="1"/>
      <c r="D1221" s="1"/>
      <c r="E1221" s="1"/>
      <c r="F1221" s="39"/>
      <c r="G1221" s="39"/>
      <c r="H1221" s="2"/>
      <c r="I1221" s="2"/>
      <c r="J1221" s="2"/>
      <c r="K1221" s="105" t="str">
        <f t="shared" ca="1" si="18"/>
        <v/>
      </c>
    </row>
    <row r="1222" spans="3:11" ht="27.6" customHeight="1" x14ac:dyDescent="0.25">
      <c r="C1222" s="1"/>
      <c r="D1222" s="1"/>
      <c r="E1222" s="1"/>
      <c r="F1222" s="39"/>
      <c r="G1222" s="39"/>
      <c r="H1222" s="2"/>
      <c r="I1222" s="2"/>
      <c r="J1222" s="2"/>
      <c r="K1222" s="105" t="str">
        <f t="shared" ref="K1222:K1285" ca="1" si="19">IFERROR(IF(C1222="","",IF(H1222="","Insertar la fecha de inicio",IF(I1222="","Insertar la fecha de finalización prevista",IF(AND(J1222&lt;&gt;"",J1222&gt;I1222),"Completado con retraso",IF(AND(J1222&lt;&gt;"",J1222&lt;=I1222),"Concluido",IF(AND(I1222&lt;TODAY(),J1222=""),"Atrasado",IF(AND(J1222="",H1222&lt;=TODAY(),I1222&gt;=TODAY()),"En curso",IF(H1222&gt;TODAY(),"No iniciado","")))))))),"")</f>
        <v/>
      </c>
    </row>
    <row r="1223" spans="3:11" ht="27.6" customHeight="1" x14ac:dyDescent="0.25">
      <c r="C1223" s="1"/>
      <c r="D1223" s="1"/>
      <c r="E1223" s="1"/>
      <c r="F1223" s="39"/>
      <c r="G1223" s="39"/>
      <c r="H1223" s="2"/>
      <c r="I1223" s="2"/>
      <c r="J1223" s="2"/>
      <c r="K1223" s="105" t="str">
        <f t="shared" ca="1" si="19"/>
        <v/>
      </c>
    </row>
    <row r="1224" spans="3:11" ht="27.6" customHeight="1" x14ac:dyDescent="0.25">
      <c r="C1224" s="1"/>
      <c r="D1224" s="1"/>
      <c r="E1224" s="1"/>
      <c r="F1224" s="39"/>
      <c r="G1224" s="39"/>
      <c r="H1224" s="2"/>
      <c r="I1224" s="2"/>
      <c r="J1224" s="2"/>
      <c r="K1224" s="105" t="str">
        <f t="shared" ca="1" si="19"/>
        <v/>
      </c>
    </row>
    <row r="1225" spans="3:11" ht="27.6" customHeight="1" x14ac:dyDescent="0.25">
      <c r="C1225" s="1"/>
      <c r="D1225" s="1"/>
      <c r="E1225" s="1"/>
      <c r="F1225" s="39"/>
      <c r="G1225" s="39"/>
      <c r="H1225" s="2"/>
      <c r="I1225" s="2"/>
      <c r="J1225" s="2"/>
      <c r="K1225" s="105" t="str">
        <f t="shared" ca="1" si="19"/>
        <v/>
      </c>
    </row>
    <row r="1226" spans="3:11" ht="27.6" customHeight="1" x14ac:dyDescent="0.25">
      <c r="C1226" s="1"/>
      <c r="D1226" s="1"/>
      <c r="E1226" s="1"/>
      <c r="F1226" s="39"/>
      <c r="G1226" s="39"/>
      <c r="H1226" s="2"/>
      <c r="I1226" s="2"/>
      <c r="J1226" s="2"/>
      <c r="K1226" s="105" t="str">
        <f t="shared" ca="1" si="19"/>
        <v/>
      </c>
    </row>
    <row r="1227" spans="3:11" ht="27.6" customHeight="1" x14ac:dyDescent="0.25">
      <c r="C1227" s="1"/>
      <c r="D1227" s="1"/>
      <c r="E1227" s="1"/>
      <c r="F1227" s="39"/>
      <c r="G1227" s="39"/>
      <c r="H1227" s="2"/>
      <c r="I1227" s="2"/>
      <c r="J1227" s="2"/>
      <c r="K1227" s="105" t="str">
        <f t="shared" ca="1" si="19"/>
        <v/>
      </c>
    </row>
    <row r="1228" spans="3:11" ht="27.6" customHeight="1" x14ac:dyDescent="0.25">
      <c r="C1228" s="1"/>
      <c r="D1228" s="1"/>
      <c r="E1228" s="1"/>
      <c r="F1228" s="39"/>
      <c r="G1228" s="39"/>
      <c r="H1228" s="2"/>
      <c r="I1228" s="2"/>
      <c r="J1228" s="2"/>
      <c r="K1228" s="105" t="str">
        <f t="shared" ca="1" si="19"/>
        <v/>
      </c>
    </row>
    <row r="1229" spans="3:11" ht="27.6" customHeight="1" x14ac:dyDescent="0.25">
      <c r="C1229" s="1"/>
      <c r="D1229" s="1"/>
      <c r="E1229" s="1"/>
      <c r="F1229" s="39"/>
      <c r="G1229" s="39"/>
      <c r="H1229" s="2"/>
      <c r="I1229" s="2"/>
      <c r="J1229" s="2"/>
      <c r="K1229" s="105" t="str">
        <f t="shared" ca="1" si="19"/>
        <v/>
      </c>
    </row>
    <row r="1230" spans="3:11" ht="27.6" customHeight="1" x14ac:dyDescent="0.25">
      <c r="C1230" s="1"/>
      <c r="D1230" s="1"/>
      <c r="E1230" s="1"/>
      <c r="F1230" s="39"/>
      <c r="G1230" s="39"/>
      <c r="H1230" s="2"/>
      <c r="I1230" s="2"/>
      <c r="J1230" s="2"/>
      <c r="K1230" s="105" t="str">
        <f t="shared" ca="1" si="19"/>
        <v/>
      </c>
    </row>
    <row r="1231" spans="3:11" ht="27.6" customHeight="1" x14ac:dyDescent="0.25">
      <c r="C1231" s="1"/>
      <c r="D1231" s="1"/>
      <c r="E1231" s="1"/>
      <c r="F1231" s="39"/>
      <c r="G1231" s="39"/>
      <c r="H1231" s="2"/>
      <c r="I1231" s="2"/>
      <c r="J1231" s="2"/>
      <c r="K1231" s="105" t="str">
        <f t="shared" ca="1" si="19"/>
        <v/>
      </c>
    </row>
    <row r="1232" spans="3:11" ht="27.6" customHeight="1" x14ac:dyDescent="0.25">
      <c r="C1232" s="1"/>
      <c r="D1232" s="1"/>
      <c r="E1232" s="1"/>
      <c r="F1232" s="39"/>
      <c r="G1232" s="39"/>
      <c r="H1232" s="2"/>
      <c r="I1232" s="2"/>
      <c r="J1232" s="2"/>
      <c r="K1232" s="105" t="str">
        <f t="shared" ca="1" si="19"/>
        <v/>
      </c>
    </row>
    <row r="1233" spans="3:11" ht="27.6" customHeight="1" x14ac:dyDescent="0.25">
      <c r="C1233" s="1"/>
      <c r="D1233" s="1"/>
      <c r="E1233" s="1"/>
      <c r="F1233" s="39"/>
      <c r="G1233" s="39"/>
      <c r="H1233" s="2"/>
      <c r="I1233" s="2"/>
      <c r="J1233" s="2"/>
      <c r="K1233" s="105" t="str">
        <f t="shared" ca="1" si="19"/>
        <v/>
      </c>
    </row>
    <row r="1234" spans="3:11" ht="27.6" customHeight="1" x14ac:dyDescent="0.25">
      <c r="C1234" s="1"/>
      <c r="D1234" s="1"/>
      <c r="E1234" s="1"/>
      <c r="F1234" s="39"/>
      <c r="G1234" s="39"/>
      <c r="H1234" s="2"/>
      <c r="I1234" s="2"/>
      <c r="J1234" s="2"/>
      <c r="K1234" s="105" t="str">
        <f t="shared" ca="1" si="19"/>
        <v/>
      </c>
    </row>
    <row r="1235" spans="3:11" ht="27.6" customHeight="1" x14ac:dyDescent="0.25">
      <c r="C1235" s="1"/>
      <c r="D1235" s="1"/>
      <c r="E1235" s="1"/>
      <c r="F1235" s="39"/>
      <c r="G1235" s="39"/>
      <c r="H1235" s="2"/>
      <c r="I1235" s="2"/>
      <c r="J1235" s="2"/>
      <c r="K1235" s="105" t="str">
        <f t="shared" ca="1" si="19"/>
        <v/>
      </c>
    </row>
    <row r="1236" spans="3:11" ht="27.6" customHeight="1" x14ac:dyDescent="0.25">
      <c r="C1236" s="1"/>
      <c r="D1236" s="1"/>
      <c r="E1236" s="1"/>
      <c r="F1236" s="39"/>
      <c r="G1236" s="39"/>
      <c r="H1236" s="2"/>
      <c r="I1236" s="2"/>
      <c r="J1236" s="2"/>
      <c r="K1236" s="105" t="str">
        <f t="shared" ca="1" si="19"/>
        <v/>
      </c>
    </row>
    <row r="1237" spans="3:11" ht="27.6" customHeight="1" x14ac:dyDescent="0.25">
      <c r="C1237" s="1"/>
      <c r="D1237" s="1"/>
      <c r="E1237" s="1"/>
      <c r="F1237" s="39"/>
      <c r="G1237" s="39"/>
      <c r="H1237" s="2"/>
      <c r="I1237" s="2"/>
      <c r="J1237" s="2"/>
      <c r="K1237" s="105" t="str">
        <f t="shared" ca="1" si="19"/>
        <v/>
      </c>
    </row>
    <row r="1238" spans="3:11" ht="27.6" customHeight="1" x14ac:dyDescent="0.25">
      <c r="C1238" s="1"/>
      <c r="D1238" s="1"/>
      <c r="E1238" s="1"/>
      <c r="F1238" s="39"/>
      <c r="G1238" s="39"/>
      <c r="H1238" s="2"/>
      <c r="I1238" s="2"/>
      <c r="J1238" s="2"/>
      <c r="K1238" s="105" t="str">
        <f t="shared" ca="1" si="19"/>
        <v/>
      </c>
    </row>
    <row r="1239" spans="3:11" ht="27.6" customHeight="1" x14ac:dyDescent="0.25">
      <c r="C1239" s="1"/>
      <c r="D1239" s="1"/>
      <c r="E1239" s="1"/>
      <c r="F1239" s="39"/>
      <c r="G1239" s="39"/>
      <c r="H1239" s="2"/>
      <c r="I1239" s="2"/>
      <c r="J1239" s="2"/>
      <c r="K1239" s="105" t="str">
        <f t="shared" ca="1" si="19"/>
        <v/>
      </c>
    </row>
    <row r="1240" spans="3:11" ht="27.6" customHeight="1" x14ac:dyDescent="0.25">
      <c r="C1240" s="1"/>
      <c r="D1240" s="1"/>
      <c r="E1240" s="1"/>
      <c r="F1240" s="39"/>
      <c r="G1240" s="39"/>
      <c r="H1240" s="2"/>
      <c r="I1240" s="2"/>
      <c r="J1240" s="2"/>
      <c r="K1240" s="105" t="str">
        <f t="shared" ca="1" si="19"/>
        <v/>
      </c>
    </row>
    <row r="1241" spans="3:11" ht="27.6" customHeight="1" x14ac:dyDescent="0.25">
      <c r="C1241" s="1"/>
      <c r="D1241" s="1"/>
      <c r="E1241" s="1"/>
      <c r="F1241" s="39"/>
      <c r="G1241" s="39"/>
      <c r="H1241" s="2"/>
      <c r="I1241" s="2"/>
      <c r="J1241" s="2"/>
      <c r="K1241" s="105" t="str">
        <f t="shared" ca="1" si="19"/>
        <v/>
      </c>
    </row>
    <row r="1242" spans="3:11" ht="27.6" customHeight="1" x14ac:dyDescent="0.25">
      <c r="C1242" s="1"/>
      <c r="D1242" s="1"/>
      <c r="E1242" s="1"/>
      <c r="F1242" s="39"/>
      <c r="G1242" s="39"/>
      <c r="H1242" s="2"/>
      <c r="I1242" s="2"/>
      <c r="J1242" s="2"/>
      <c r="K1242" s="105" t="str">
        <f t="shared" ca="1" si="19"/>
        <v/>
      </c>
    </row>
    <row r="1243" spans="3:11" ht="27.6" customHeight="1" x14ac:dyDescent="0.25">
      <c r="C1243" s="1"/>
      <c r="D1243" s="1"/>
      <c r="E1243" s="1"/>
      <c r="F1243" s="39"/>
      <c r="G1243" s="39"/>
      <c r="H1243" s="2"/>
      <c r="I1243" s="2"/>
      <c r="J1243" s="2"/>
      <c r="K1243" s="105" t="str">
        <f t="shared" ca="1" si="19"/>
        <v/>
      </c>
    </row>
    <row r="1244" spans="3:11" ht="27.6" customHeight="1" x14ac:dyDescent="0.25">
      <c r="C1244" s="1"/>
      <c r="D1244" s="1"/>
      <c r="E1244" s="1"/>
      <c r="F1244" s="39"/>
      <c r="G1244" s="39"/>
      <c r="H1244" s="2"/>
      <c r="I1244" s="2"/>
      <c r="J1244" s="2"/>
      <c r="K1244" s="105" t="str">
        <f t="shared" ca="1" si="19"/>
        <v/>
      </c>
    </row>
    <row r="1245" spans="3:11" ht="27.6" customHeight="1" x14ac:dyDescent="0.25">
      <c r="C1245" s="1"/>
      <c r="D1245" s="1"/>
      <c r="E1245" s="1"/>
      <c r="F1245" s="39"/>
      <c r="G1245" s="39"/>
      <c r="H1245" s="2"/>
      <c r="I1245" s="2"/>
      <c r="J1245" s="2"/>
      <c r="K1245" s="105" t="str">
        <f t="shared" ca="1" si="19"/>
        <v/>
      </c>
    </row>
    <row r="1246" spans="3:11" ht="27.6" customHeight="1" x14ac:dyDescent="0.25">
      <c r="C1246" s="1"/>
      <c r="D1246" s="1"/>
      <c r="E1246" s="1"/>
      <c r="F1246" s="39"/>
      <c r="G1246" s="39"/>
      <c r="H1246" s="2"/>
      <c r="I1246" s="2"/>
      <c r="J1246" s="2"/>
      <c r="K1246" s="105" t="str">
        <f t="shared" ca="1" si="19"/>
        <v/>
      </c>
    </row>
    <row r="1247" spans="3:11" ht="27.6" customHeight="1" x14ac:dyDescent="0.25">
      <c r="C1247" s="1"/>
      <c r="D1247" s="1"/>
      <c r="E1247" s="1"/>
      <c r="F1247" s="39"/>
      <c r="G1247" s="39"/>
      <c r="H1247" s="2"/>
      <c r="I1247" s="2"/>
      <c r="J1247" s="2"/>
      <c r="K1247" s="105" t="str">
        <f t="shared" ca="1" si="19"/>
        <v/>
      </c>
    </row>
    <row r="1248" spans="3:11" ht="27.6" customHeight="1" x14ac:dyDescent="0.25">
      <c r="C1248" s="1"/>
      <c r="D1248" s="1"/>
      <c r="E1248" s="1"/>
      <c r="F1248" s="39"/>
      <c r="G1248" s="39"/>
      <c r="H1248" s="2"/>
      <c r="I1248" s="2"/>
      <c r="J1248" s="2"/>
      <c r="K1248" s="105" t="str">
        <f t="shared" ca="1" si="19"/>
        <v/>
      </c>
    </row>
    <row r="1249" spans="3:11" ht="27.6" customHeight="1" x14ac:dyDescent="0.25">
      <c r="C1249" s="1"/>
      <c r="D1249" s="1"/>
      <c r="E1249" s="1"/>
      <c r="F1249" s="39"/>
      <c r="G1249" s="39"/>
      <c r="H1249" s="2"/>
      <c r="I1249" s="2"/>
      <c r="J1249" s="2"/>
      <c r="K1249" s="105" t="str">
        <f t="shared" ca="1" si="19"/>
        <v/>
      </c>
    </row>
    <row r="1250" spans="3:11" ht="27.6" customHeight="1" x14ac:dyDescent="0.25">
      <c r="C1250" s="1"/>
      <c r="D1250" s="1"/>
      <c r="E1250" s="1"/>
      <c r="F1250" s="39"/>
      <c r="G1250" s="39"/>
      <c r="H1250" s="2"/>
      <c r="I1250" s="2"/>
      <c r="J1250" s="2"/>
      <c r="K1250" s="105" t="str">
        <f t="shared" ca="1" si="19"/>
        <v/>
      </c>
    </row>
    <row r="1251" spans="3:11" ht="27.6" customHeight="1" x14ac:dyDescent="0.25">
      <c r="C1251" s="1"/>
      <c r="D1251" s="1"/>
      <c r="E1251" s="1"/>
      <c r="F1251" s="39"/>
      <c r="G1251" s="39"/>
      <c r="H1251" s="2"/>
      <c r="I1251" s="2"/>
      <c r="J1251" s="2"/>
      <c r="K1251" s="105" t="str">
        <f t="shared" ca="1" si="19"/>
        <v/>
      </c>
    </row>
    <row r="1252" spans="3:11" ht="27.6" customHeight="1" x14ac:dyDescent="0.25">
      <c r="C1252" s="1"/>
      <c r="D1252" s="1"/>
      <c r="E1252" s="1"/>
      <c r="F1252" s="39"/>
      <c r="G1252" s="39"/>
      <c r="H1252" s="2"/>
      <c r="I1252" s="2"/>
      <c r="J1252" s="2"/>
      <c r="K1252" s="105" t="str">
        <f t="shared" ca="1" si="19"/>
        <v/>
      </c>
    </row>
    <row r="1253" spans="3:11" ht="27.6" customHeight="1" x14ac:dyDescent="0.25">
      <c r="C1253" s="1"/>
      <c r="D1253" s="1"/>
      <c r="E1253" s="1"/>
      <c r="F1253" s="39"/>
      <c r="G1253" s="39"/>
      <c r="H1253" s="2"/>
      <c r="I1253" s="2"/>
      <c r="J1253" s="2"/>
      <c r="K1253" s="105" t="str">
        <f t="shared" ca="1" si="19"/>
        <v/>
      </c>
    </row>
    <row r="1254" spans="3:11" ht="27.6" customHeight="1" x14ac:dyDescent="0.25">
      <c r="C1254" s="1"/>
      <c r="D1254" s="1"/>
      <c r="E1254" s="1"/>
      <c r="F1254" s="39"/>
      <c r="G1254" s="39"/>
      <c r="H1254" s="2"/>
      <c r="I1254" s="2"/>
      <c r="J1254" s="2"/>
      <c r="K1254" s="105" t="str">
        <f t="shared" ca="1" si="19"/>
        <v/>
      </c>
    </row>
    <row r="1255" spans="3:11" ht="27.6" customHeight="1" x14ac:dyDescent="0.25">
      <c r="C1255" s="1"/>
      <c r="D1255" s="1"/>
      <c r="E1255" s="1"/>
      <c r="F1255" s="39"/>
      <c r="G1255" s="39"/>
      <c r="H1255" s="2"/>
      <c r="I1255" s="2"/>
      <c r="J1255" s="2"/>
      <c r="K1255" s="105" t="str">
        <f t="shared" ca="1" si="19"/>
        <v/>
      </c>
    </row>
    <row r="1256" spans="3:11" ht="27.6" customHeight="1" x14ac:dyDescent="0.25">
      <c r="C1256" s="1"/>
      <c r="D1256" s="1"/>
      <c r="E1256" s="1"/>
      <c r="F1256" s="39"/>
      <c r="G1256" s="39"/>
      <c r="H1256" s="2"/>
      <c r="I1256" s="2"/>
      <c r="J1256" s="2"/>
      <c r="K1256" s="105" t="str">
        <f t="shared" ca="1" si="19"/>
        <v/>
      </c>
    </row>
    <row r="1257" spans="3:11" ht="27.6" customHeight="1" x14ac:dyDescent="0.25">
      <c r="C1257" s="1"/>
      <c r="D1257" s="1"/>
      <c r="E1257" s="1"/>
      <c r="F1257" s="39"/>
      <c r="G1257" s="39"/>
      <c r="H1257" s="2"/>
      <c r="I1257" s="2"/>
      <c r="J1257" s="2"/>
      <c r="K1257" s="105" t="str">
        <f t="shared" ca="1" si="19"/>
        <v/>
      </c>
    </row>
    <row r="1258" spans="3:11" ht="27.6" customHeight="1" x14ac:dyDescent="0.25">
      <c r="C1258" s="1"/>
      <c r="D1258" s="1"/>
      <c r="E1258" s="1"/>
      <c r="F1258" s="39"/>
      <c r="G1258" s="39"/>
      <c r="H1258" s="2"/>
      <c r="I1258" s="2"/>
      <c r="J1258" s="2"/>
      <c r="K1258" s="105" t="str">
        <f t="shared" ca="1" si="19"/>
        <v/>
      </c>
    </row>
    <row r="1259" spans="3:11" ht="27.6" customHeight="1" x14ac:dyDescent="0.25">
      <c r="C1259" s="1"/>
      <c r="D1259" s="1"/>
      <c r="E1259" s="1"/>
      <c r="F1259" s="39"/>
      <c r="G1259" s="39"/>
      <c r="H1259" s="2"/>
      <c r="I1259" s="2"/>
      <c r="J1259" s="2"/>
      <c r="K1259" s="105" t="str">
        <f t="shared" ca="1" si="19"/>
        <v/>
      </c>
    </row>
    <row r="1260" spans="3:11" ht="27.6" customHeight="1" x14ac:dyDescent="0.25">
      <c r="C1260" s="1"/>
      <c r="D1260" s="1"/>
      <c r="E1260" s="1"/>
      <c r="F1260" s="39"/>
      <c r="G1260" s="39"/>
      <c r="H1260" s="2"/>
      <c r="I1260" s="2"/>
      <c r="J1260" s="2"/>
      <c r="K1260" s="105" t="str">
        <f t="shared" ca="1" si="19"/>
        <v/>
      </c>
    </row>
    <row r="1261" spans="3:11" ht="27.6" customHeight="1" x14ac:dyDescent="0.25">
      <c r="C1261" s="1"/>
      <c r="D1261" s="1"/>
      <c r="E1261" s="1"/>
      <c r="F1261" s="39"/>
      <c r="G1261" s="39"/>
      <c r="H1261" s="2"/>
      <c r="I1261" s="2"/>
      <c r="J1261" s="2"/>
      <c r="K1261" s="105" t="str">
        <f t="shared" ca="1" si="19"/>
        <v/>
      </c>
    </row>
    <row r="1262" spans="3:11" ht="27.6" customHeight="1" x14ac:dyDescent="0.25">
      <c r="C1262" s="1"/>
      <c r="D1262" s="1"/>
      <c r="E1262" s="1"/>
      <c r="F1262" s="39"/>
      <c r="G1262" s="39"/>
      <c r="H1262" s="2"/>
      <c r="I1262" s="2"/>
      <c r="J1262" s="2"/>
      <c r="K1262" s="105" t="str">
        <f t="shared" ca="1" si="19"/>
        <v/>
      </c>
    </row>
    <row r="1263" spans="3:11" ht="27.6" customHeight="1" x14ac:dyDescent="0.25">
      <c r="C1263" s="1"/>
      <c r="D1263" s="1"/>
      <c r="E1263" s="1"/>
      <c r="F1263" s="39"/>
      <c r="G1263" s="39"/>
      <c r="H1263" s="2"/>
      <c r="I1263" s="2"/>
      <c r="J1263" s="2"/>
      <c r="K1263" s="105" t="str">
        <f t="shared" ca="1" si="19"/>
        <v/>
      </c>
    </row>
    <row r="1264" spans="3:11" ht="27.6" customHeight="1" x14ac:dyDescent="0.25">
      <c r="C1264" s="1"/>
      <c r="D1264" s="1"/>
      <c r="E1264" s="1"/>
      <c r="F1264" s="39"/>
      <c r="G1264" s="39"/>
      <c r="H1264" s="2"/>
      <c r="I1264" s="2"/>
      <c r="J1264" s="2"/>
      <c r="K1264" s="105" t="str">
        <f t="shared" ca="1" si="19"/>
        <v/>
      </c>
    </row>
    <row r="1265" spans="3:11" ht="27.6" customHeight="1" x14ac:dyDescent="0.25">
      <c r="C1265" s="1"/>
      <c r="D1265" s="1"/>
      <c r="E1265" s="1"/>
      <c r="F1265" s="39"/>
      <c r="G1265" s="39"/>
      <c r="H1265" s="2"/>
      <c r="I1265" s="2"/>
      <c r="J1265" s="2"/>
      <c r="K1265" s="105" t="str">
        <f t="shared" ca="1" si="19"/>
        <v/>
      </c>
    </row>
    <row r="1266" spans="3:11" ht="27.6" customHeight="1" x14ac:dyDescent="0.25">
      <c r="C1266" s="1"/>
      <c r="D1266" s="1"/>
      <c r="E1266" s="1"/>
      <c r="F1266" s="39"/>
      <c r="G1266" s="39"/>
      <c r="H1266" s="2"/>
      <c r="I1266" s="2"/>
      <c r="J1266" s="2"/>
      <c r="K1266" s="105" t="str">
        <f t="shared" ca="1" si="19"/>
        <v/>
      </c>
    </row>
    <row r="1267" spans="3:11" ht="27.6" customHeight="1" x14ac:dyDescent="0.25">
      <c r="C1267" s="1"/>
      <c r="D1267" s="1"/>
      <c r="E1267" s="1"/>
      <c r="F1267" s="39"/>
      <c r="G1267" s="39"/>
      <c r="H1267" s="2"/>
      <c r="I1267" s="2"/>
      <c r="J1267" s="2"/>
      <c r="K1267" s="105" t="str">
        <f t="shared" ca="1" si="19"/>
        <v/>
      </c>
    </row>
    <row r="1268" spans="3:11" ht="27.6" customHeight="1" x14ac:dyDescent="0.25">
      <c r="C1268" s="1"/>
      <c r="D1268" s="1"/>
      <c r="E1268" s="1"/>
      <c r="F1268" s="39"/>
      <c r="G1268" s="39"/>
      <c r="H1268" s="2"/>
      <c r="I1268" s="2"/>
      <c r="J1268" s="2"/>
      <c r="K1268" s="105" t="str">
        <f t="shared" ca="1" si="19"/>
        <v/>
      </c>
    </row>
    <row r="1269" spans="3:11" ht="27.6" customHeight="1" x14ac:dyDescent="0.25">
      <c r="C1269" s="1"/>
      <c r="D1269" s="1"/>
      <c r="E1269" s="1"/>
      <c r="F1269" s="39"/>
      <c r="G1269" s="39"/>
      <c r="H1269" s="2"/>
      <c r="I1269" s="2"/>
      <c r="J1269" s="2"/>
      <c r="K1269" s="105" t="str">
        <f t="shared" ca="1" si="19"/>
        <v/>
      </c>
    </row>
    <row r="1270" spans="3:11" ht="27.6" customHeight="1" x14ac:dyDescent="0.25">
      <c r="C1270" s="1"/>
      <c r="D1270" s="1"/>
      <c r="E1270" s="1"/>
      <c r="F1270" s="39"/>
      <c r="G1270" s="39"/>
      <c r="H1270" s="2"/>
      <c r="I1270" s="2"/>
      <c r="J1270" s="2"/>
      <c r="K1270" s="105" t="str">
        <f t="shared" ca="1" si="19"/>
        <v/>
      </c>
    </row>
    <row r="1271" spans="3:11" ht="27.6" customHeight="1" x14ac:dyDescent="0.25">
      <c r="C1271" s="1"/>
      <c r="D1271" s="1"/>
      <c r="E1271" s="1"/>
      <c r="F1271" s="39"/>
      <c r="G1271" s="39"/>
      <c r="H1271" s="2"/>
      <c r="I1271" s="2"/>
      <c r="J1271" s="2"/>
      <c r="K1271" s="105" t="str">
        <f t="shared" ca="1" si="19"/>
        <v/>
      </c>
    </row>
    <row r="1272" spans="3:11" ht="27.6" customHeight="1" x14ac:dyDescent="0.25">
      <c r="C1272" s="1"/>
      <c r="D1272" s="1"/>
      <c r="E1272" s="1"/>
      <c r="F1272" s="39"/>
      <c r="G1272" s="39"/>
      <c r="H1272" s="2"/>
      <c r="I1272" s="2"/>
      <c r="J1272" s="2"/>
      <c r="K1272" s="105" t="str">
        <f t="shared" ca="1" si="19"/>
        <v/>
      </c>
    </row>
    <row r="1273" spans="3:11" ht="27.6" customHeight="1" x14ac:dyDescent="0.25">
      <c r="C1273" s="1"/>
      <c r="D1273" s="1"/>
      <c r="E1273" s="1"/>
      <c r="F1273" s="39"/>
      <c r="G1273" s="39"/>
      <c r="H1273" s="2"/>
      <c r="I1273" s="2"/>
      <c r="J1273" s="2"/>
      <c r="K1273" s="105" t="str">
        <f t="shared" ca="1" si="19"/>
        <v/>
      </c>
    </row>
    <row r="1274" spans="3:11" ht="27.6" customHeight="1" x14ac:dyDescent="0.25">
      <c r="C1274" s="1"/>
      <c r="D1274" s="1"/>
      <c r="E1274" s="1"/>
      <c r="F1274" s="39"/>
      <c r="G1274" s="39"/>
      <c r="H1274" s="2"/>
      <c r="I1274" s="2"/>
      <c r="J1274" s="2"/>
      <c r="K1274" s="105" t="str">
        <f t="shared" ca="1" si="19"/>
        <v/>
      </c>
    </row>
    <row r="1275" spans="3:11" ht="27.6" customHeight="1" x14ac:dyDescent="0.25">
      <c r="C1275" s="1"/>
      <c r="D1275" s="1"/>
      <c r="E1275" s="1"/>
      <c r="F1275" s="39"/>
      <c r="G1275" s="39"/>
      <c r="H1275" s="2"/>
      <c r="I1275" s="2"/>
      <c r="J1275" s="2"/>
      <c r="K1275" s="105" t="str">
        <f t="shared" ca="1" si="19"/>
        <v/>
      </c>
    </row>
    <row r="1276" spans="3:11" ht="27.6" customHeight="1" x14ac:dyDescent="0.25">
      <c r="C1276" s="1"/>
      <c r="D1276" s="1"/>
      <c r="E1276" s="1"/>
      <c r="F1276" s="39"/>
      <c r="G1276" s="39"/>
      <c r="H1276" s="2"/>
      <c r="I1276" s="2"/>
      <c r="J1276" s="2"/>
      <c r="K1276" s="105" t="str">
        <f t="shared" ca="1" si="19"/>
        <v/>
      </c>
    </row>
    <row r="1277" spans="3:11" ht="27.6" customHeight="1" x14ac:dyDescent="0.25">
      <c r="C1277" s="1"/>
      <c r="D1277" s="1"/>
      <c r="E1277" s="1"/>
      <c r="F1277" s="39"/>
      <c r="G1277" s="39"/>
      <c r="H1277" s="2"/>
      <c r="I1277" s="2"/>
      <c r="J1277" s="2"/>
      <c r="K1277" s="105" t="str">
        <f t="shared" ca="1" si="19"/>
        <v/>
      </c>
    </row>
    <row r="1278" spans="3:11" ht="27.6" customHeight="1" x14ac:dyDescent="0.25">
      <c r="C1278" s="1"/>
      <c r="D1278" s="1"/>
      <c r="E1278" s="1"/>
      <c r="F1278" s="39"/>
      <c r="G1278" s="39"/>
      <c r="H1278" s="2"/>
      <c r="I1278" s="2"/>
      <c r="J1278" s="2"/>
      <c r="K1278" s="105" t="str">
        <f t="shared" ca="1" si="19"/>
        <v/>
      </c>
    </row>
    <row r="1279" spans="3:11" ht="27.6" customHeight="1" x14ac:dyDescent="0.25">
      <c r="C1279" s="1"/>
      <c r="D1279" s="1"/>
      <c r="E1279" s="1"/>
      <c r="F1279" s="39"/>
      <c r="G1279" s="39"/>
      <c r="H1279" s="2"/>
      <c r="I1279" s="2"/>
      <c r="J1279" s="2"/>
      <c r="K1279" s="105" t="str">
        <f t="shared" ca="1" si="19"/>
        <v/>
      </c>
    </row>
    <row r="1280" spans="3:11" ht="27.6" customHeight="1" x14ac:dyDescent="0.25">
      <c r="C1280" s="1"/>
      <c r="D1280" s="1"/>
      <c r="E1280" s="1"/>
      <c r="F1280" s="39"/>
      <c r="G1280" s="39"/>
      <c r="H1280" s="2"/>
      <c r="I1280" s="2"/>
      <c r="J1280" s="2"/>
      <c r="K1280" s="105" t="str">
        <f t="shared" ca="1" si="19"/>
        <v/>
      </c>
    </row>
    <row r="1281" spans="3:11" ht="27.6" customHeight="1" x14ac:dyDescent="0.25">
      <c r="C1281" s="1"/>
      <c r="D1281" s="1"/>
      <c r="E1281" s="1"/>
      <c r="F1281" s="39"/>
      <c r="G1281" s="39"/>
      <c r="H1281" s="2"/>
      <c r="I1281" s="2"/>
      <c r="J1281" s="2"/>
      <c r="K1281" s="105" t="str">
        <f t="shared" ca="1" si="19"/>
        <v/>
      </c>
    </row>
    <row r="1282" spans="3:11" ht="27.6" customHeight="1" x14ac:dyDescent="0.25">
      <c r="C1282" s="1"/>
      <c r="D1282" s="1"/>
      <c r="E1282" s="1"/>
      <c r="F1282" s="39"/>
      <c r="G1282" s="39"/>
      <c r="H1282" s="2"/>
      <c r="I1282" s="2"/>
      <c r="J1282" s="2"/>
      <c r="K1282" s="105" t="str">
        <f t="shared" ca="1" si="19"/>
        <v/>
      </c>
    </row>
    <row r="1283" spans="3:11" ht="27.6" customHeight="1" x14ac:dyDescent="0.25">
      <c r="C1283" s="1"/>
      <c r="D1283" s="1"/>
      <c r="E1283" s="1"/>
      <c r="F1283" s="39"/>
      <c r="G1283" s="39"/>
      <c r="H1283" s="2"/>
      <c r="I1283" s="2"/>
      <c r="J1283" s="2"/>
      <c r="K1283" s="105" t="str">
        <f t="shared" ca="1" si="19"/>
        <v/>
      </c>
    </row>
    <row r="1284" spans="3:11" ht="27.6" customHeight="1" x14ac:dyDescent="0.25">
      <c r="C1284" s="1"/>
      <c r="D1284" s="1"/>
      <c r="E1284" s="1"/>
      <c r="F1284" s="39"/>
      <c r="G1284" s="39"/>
      <c r="H1284" s="2"/>
      <c r="I1284" s="2"/>
      <c r="J1284" s="2"/>
      <c r="K1284" s="105" t="str">
        <f t="shared" ca="1" si="19"/>
        <v/>
      </c>
    </row>
    <row r="1285" spans="3:11" ht="27.6" customHeight="1" x14ac:dyDescent="0.25">
      <c r="C1285" s="1"/>
      <c r="D1285" s="1"/>
      <c r="E1285" s="1"/>
      <c r="F1285" s="39"/>
      <c r="G1285" s="39"/>
      <c r="H1285" s="2"/>
      <c r="I1285" s="2"/>
      <c r="J1285" s="2"/>
      <c r="K1285" s="105" t="str">
        <f t="shared" ca="1" si="19"/>
        <v/>
      </c>
    </row>
    <row r="1286" spans="3:11" ht="27.6" customHeight="1" x14ac:dyDescent="0.25">
      <c r="C1286" s="1"/>
      <c r="D1286" s="1"/>
      <c r="E1286" s="1"/>
      <c r="F1286" s="39"/>
      <c r="G1286" s="39"/>
      <c r="H1286" s="2"/>
      <c r="I1286" s="2"/>
      <c r="J1286" s="2"/>
      <c r="K1286" s="105" t="str">
        <f t="shared" ref="K1286:K1349" ca="1" si="20">IFERROR(IF(C1286="","",IF(H1286="","Insertar la fecha de inicio",IF(I1286="","Insertar la fecha de finalización prevista",IF(AND(J1286&lt;&gt;"",J1286&gt;I1286),"Completado con retraso",IF(AND(J1286&lt;&gt;"",J1286&lt;=I1286),"Concluido",IF(AND(I1286&lt;TODAY(),J1286=""),"Atrasado",IF(AND(J1286="",H1286&lt;=TODAY(),I1286&gt;=TODAY()),"En curso",IF(H1286&gt;TODAY(),"No iniciado","")))))))),"")</f>
        <v/>
      </c>
    </row>
    <row r="1287" spans="3:11" ht="27.6" customHeight="1" x14ac:dyDescent="0.25">
      <c r="C1287" s="1"/>
      <c r="D1287" s="1"/>
      <c r="E1287" s="1"/>
      <c r="F1287" s="39"/>
      <c r="G1287" s="39"/>
      <c r="H1287" s="2"/>
      <c r="I1287" s="2"/>
      <c r="J1287" s="2"/>
      <c r="K1287" s="105" t="str">
        <f t="shared" ca="1" si="20"/>
        <v/>
      </c>
    </row>
    <row r="1288" spans="3:11" ht="27.6" customHeight="1" x14ac:dyDescent="0.25">
      <c r="C1288" s="1"/>
      <c r="D1288" s="1"/>
      <c r="E1288" s="1"/>
      <c r="F1288" s="39"/>
      <c r="G1288" s="39"/>
      <c r="H1288" s="2"/>
      <c r="I1288" s="2"/>
      <c r="J1288" s="2"/>
      <c r="K1288" s="105" t="str">
        <f t="shared" ca="1" si="20"/>
        <v/>
      </c>
    </row>
    <row r="1289" spans="3:11" ht="27.6" customHeight="1" x14ac:dyDescent="0.25">
      <c r="C1289" s="1"/>
      <c r="D1289" s="1"/>
      <c r="E1289" s="1"/>
      <c r="F1289" s="39"/>
      <c r="G1289" s="39"/>
      <c r="H1289" s="2"/>
      <c r="I1289" s="2"/>
      <c r="J1289" s="2"/>
      <c r="K1289" s="105" t="str">
        <f t="shared" ca="1" si="20"/>
        <v/>
      </c>
    </row>
    <row r="1290" spans="3:11" ht="27.6" customHeight="1" x14ac:dyDescent="0.25">
      <c r="C1290" s="1"/>
      <c r="D1290" s="1"/>
      <c r="E1290" s="1"/>
      <c r="F1290" s="39"/>
      <c r="G1290" s="39"/>
      <c r="H1290" s="2"/>
      <c r="I1290" s="2"/>
      <c r="J1290" s="2"/>
      <c r="K1290" s="105" t="str">
        <f t="shared" ca="1" si="20"/>
        <v/>
      </c>
    </row>
    <row r="1291" spans="3:11" ht="27.6" customHeight="1" x14ac:dyDescent="0.25">
      <c r="C1291" s="1"/>
      <c r="D1291" s="1"/>
      <c r="E1291" s="1"/>
      <c r="F1291" s="39"/>
      <c r="G1291" s="39"/>
      <c r="H1291" s="2"/>
      <c r="I1291" s="2"/>
      <c r="J1291" s="2"/>
      <c r="K1291" s="105" t="str">
        <f t="shared" ca="1" si="20"/>
        <v/>
      </c>
    </row>
    <row r="1292" spans="3:11" ht="27.6" customHeight="1" x14ac:dyDescent="0.25">
      <c r="C1292" s="1"/>
      <c r="D1292" s="1"/>
      <c r="E1292" s="1"/>
      <c r="F1292" s="39"/>
      <c r="G1292" s="39"/>
      <c r="H1292" s="2"/>
      <c r="I1292" s="2"/>
      <c r="J1292" s="2"/>
      <c r="K1292" s="105" t="str">
        <f t="shared" ca="1" si="20"/>
        <v/>
      </c>
    </row>
    <row r="1293" spans="3:11" ht="27.6" customHeight="1" x14ac:dyDescent="0.25">
      <c r="C1293" s="1"/>
      <c r="D1293" s="1"/>
      <c r="E1293" s="1"/>
      <c r="F1293" s="39"/>
      <c r="G1293" s="39"/>
      <c r="H1293" s="2"/>
      <c r="I1293" s="2"/>
      <c r="J1293" s="2"/>
      <c r="K1293" s="105" t="str">
        <f t="shared" ca="1" si="20"/>
        <v/>
      </c>
    </row>
    <row r="1294" spans="3:11" ht="27.6" customHeight="1" x14ac:dyDescent="0.25">
      <c r="C1294" s="1"/>
      <c r="D1294" s="1"/>
      <c r="E1294" s="1"/>
      <c r="F1294" s="39"/>
      <c r="G1294" s="39"/>
      <c r="H1294" s="2"/>
      <c r="I1294" s="2"/>
      <c r="J1294" s="2"/>
      <c r="K1294" s="105" t="str">
        <f t="shared" ca="1" si="20"/>
        <v/>
      </c>
    </row>
    <row r="1295" spans="3:11" ht="27.6" customHeight="1" x14ac:dyDescent="0.25">
      <c r="C1295" s="1"/>
      <c r="D1295" s="1"/>
      <c r="E1295" s="1"/>
      <c r="F1295" s="39"/>
      <c r="G1295" s="39"/>
      <c r="H1295" s="2"/>
      <c r="I1295" s="2"/>
      <c r="J1295" s="2"/>
      <c r="K1295" s="105" t="str">
        <f t="shared" ca="1" si="20"/>
        <v/>
      </c>
    </row>
    <row r="1296" spans="3:11" ht="27.6" customHeight="1" x14ac:dyDescent="0.25">
      <c r="C1296" s="1"/>
      <c r="D1296" s="1"/>
      <c r="E1296" s="1"/>
      <c r="F1296" s="39"/>
      <c r="G1296" s="39"/>
      <c r="H1296" s="2"/>
      <c r="I1296" s="2"/>
      <c r="J1296" s="2"/>
      <c r="K1296" s="105" t="str">
        <f t="shared" ca="1" si="20"/>
        <v/>
      </c>
    </row>
    <row r="1297" spans="3:11" ht="27.6" customHeight="1" x14ac:dyDescent="0.25">
      <c r="C1297" s="1"/>
      <c r="D1297" s="1"/>
      <c r="E1297" s="1"/>
      <c r="F1297" s="39"/>
      <c r="G1297" s="39"/>
      <c r="H1297" s="2"/>
      <c r="I1297" s="2"/>
      <c r="J1297" s="2"/>
      <c r="K1297" s="105" t="str">
        <f t="shared" ca="1" si="20"/>
        <v/>
      </c>
    </row>
    <row r="1298" spans="3:11" ht="27.6" customHeight="1" x14ac:dyDescent="0.25">
      <c r="C1298" s="1"/>
      <c r="D1298" s="1"/>
      <c r="E1298" s="1"/>
      <c r="F1298" s="39"/>
      <c r="G1298" s="39"/>
      <c r="H1298" s="2"/>
      <c r="I1298" s="2"/>
      <c r="J1298" s="2"/>
      <c r="K1298" s="105" t="str">
        <f t="shared" ca="1" si="20"/>
        <v/>
      </c>
    </row>
    <row r="1299" spans="3:11" ht="27.6" customHeight="1" x14ac:dyDescent="0.25">
      <c r="C1299" s="1"/>
      <c r="D1299" s="1"/>
      <c r="E1299" s="1"/>
      <c r="F1299" s="39"/>
      <c r="G1299" s="39"/>
      <c r="H1299" s="2"/>
      <c r="I1299" s="2"/>
      <c r="J1299" s="2"/>
      <c r="K1299" s="105" t="str">
        <f t="shared" ca="1" si="20"/>
        <v/>
      </c>
    </row>
    <row r="1300" spans="3:11" ht="27.6" customHeight="1" x14ac:dyDescent="0.25">
      <c r="C1300" s="1"/>
      <c r="D1300" s="1"/>
      <c r="E1300" s="1"/>
      <c r="F1300" s="39"/>
      <c r="G1300" s="39"/>
      <c r="H1300" s="2"/>
      <c r="I1300" s="2"/>
      <c r="J1300" s="2"/>
      <c r="K1300" s="105" t="str">
        <f t="shared" ca="1" si="20"/>
        <v/>
      </c>
    </row>
    <row r="1301" spans="3:11" ht="27.6" customHeight="1" x14ac:dyDescent="0.25">
      <c r="C1301" s="1"/>
      <c r="D1301" s="1"/>
      <c r="E1301" s="1"/>
      <c r="F1301" s="39"/>
      <c r="G1301" s="39"/>
      <c r="H1301" s="2"/>
      <c r="I1301" s="2"/>
      <c r="J1301" s="2"/>
      <c r="K1301" s="105" t="str">
        <f t="shared" ca="1" si="20"/>
        <v/>
      </c>
    </row>
    <row r="1302" spans="3:11" ht="27.6" customHeight="1" x14ac:dyDescent="0.25">
      <c r="C1302" s="1"/>
      <c r="D1302" s="1"/>
      <c r="E1302" s="1"/>
      <c r="F1302" s="39"/>
      <c r="G1302" s="39"/>
      <c r="H1302" s="2"/>
      <c r="I1302" s="2"/>
      <c r="J1302" s="2"/>
      <c r="K1302" s="105" t="str">
        <f t="shared" ca="1" si="20"/>
        <v/>
      </c>
    </row>
    <row r="1303" spans="3:11" ht="27.6" customHeight="1" x14ac:dyDescent="0.25">
      <c r="C1303" s="1"/>
      <c r="D1303" s="1"/>
      <c r="E1303" s="1"/>
      <c r="F1303" s="39"/>
      <c r="G1303" s="39"/>
      <c r="H1303" s="2"/>
      <c r="I1303" s="2"/>
      <c r="J1303" s="2"/>
      <c r="K1303" s="105" t="str">
        <f t="shared" ca="1" si="20"/>
        <v/>
      </c>
    </row>
    <row r="1304" spans="3:11" ht="27.6" customHeight="1" x14ac:dyDescent="0.25">
      <c r="C1304" s="1"/>
      <c r="D1304" s="1"/>
      <c r="E1304" s="1"/>
      <c r="F1304" s="39"/>
      <c r="G1304" s="39"/>
      <c r="H1304" s="2"/>
      <c r="I1304" s="2"/>
      <c r="J1304" s="2"/>
      <c r="K1304" s="105" t="str">
        <f t="shared" ca="1" si="20"/>
        <v/>
      </c>
    </row>
    <row r="1305" spans="3:11" ht="27.6" customHeight="1" x14ac:dyDescent="0.25">
      <c r="C1305" s="1"/>
      <c r="D1305" s="1"/>
      <c r="E1305" s="1"/>
      <c r="F1305" s="39"/>
      <c r="G1305" s="39"/>
      <c r="H1305" s="2"/>
      <c r="I1305" s="2"/>
      <c r="J1305" s="2"/>
      <c r="K1305" s="105" t="str">
        <f t="shared" ca="1" si="20"/>
        <v/>
      </c>
    </row>
    <row r="1306" spans="3:11" ht="27.6" customHeight="1" x14ac:dyDescent="0.25">
      <c r="C1306" s="1"/>
      <c r="D1306" s="1"/>
      <c r="E1306" s="1"/>
      <c r="F1306" s="39"/>
      <c r="G1306" s="39"/>
      <c r="H1306" s="2"/>
      <c r="I1306" s="2"/>
      <c r="J1306" s="2"/>
      <c r="K1306" s="105" t="str">
        <f t="shared" ca="1" si="20"/>
        <v/>
      </c>
    </row>
    <row r="1307" spans="3:11" ht="27.6" customHeight="1" x14ac:dyDescent="0.25">
      <c r="C1307" s="1"/>
      <c r="D1307" s="1"/>
      <c r="E1307" s="1"/>
      <c r="F1307" s="39"/>
      <c r="G1307" s="39"/>
      <c r="H1307" s="2"/>
      <c r="I1307" s="2"/>
      <c r="J1307" s="2"/>
      <c r="K1307" s="105" t="str">
        <f t="shared" ca="1" si="20"/>
        <v/>
      </c>
    </row>
    <row r="1308" spans="3:11" ht="27.6" customHeight="1" x14ac:dyDescent="0.25">
      <c r="C1308" s="1"/>
      <c r="D1308" s="1"/>
      <c r="E1308" s="1"/>
      <c r="F1308" s="39"/>
      <c r="G1308" s="39"/>
      <c r="H1308" s="2"/>
      <c r="I1308" s="2"/>
      <c r="J1308" s="2"/>
      <c r="K1308" s="105" t="str">
        <f t="shared" ca="1" si="20"/>
        <v/>
      </c>
    </row>
    <row r="1309" spans="3:11" ht="27.6" customHeight="1" x14ac:dyDescent="0.25">
      <c r="C1309" s="1"/>
      <c r="D1309" s="1"/>
      <c r="E1309" s="1"/>
      <c r="F1309" s="39"/>
      <c r="G1309" s="39"/>
      <c r="H1309" s="2"/>
      <c r="I1309" s="2"/>
      <c r="J1309" s="2"/>
      <c r="K1309" s="105" t="str">
        <f t="shared" ca="1" si="20"/>
        <v/>
      </c>
    </row>
    <row r="1310" spans="3:11" ht="27.6" customHeight="1" x14ac:dyDescent="0.25">
      <c r="C1310" s="1"/>
      <c r="D1310" s="1"/>
      <c r="E1310" s="1"/>
      <c r="F1310" s="39"/>
      <c r="G1310" s="39"/>
      <c r="H1310" s="2"/>
      <c r="I1310" s="2"/>
      <c r="J1310" s="2"/>
      <c r="K1310" s="105" t="str">
        <f t="shared" ca="1" si="20"/>
        <v/>
      </c>
    </row>
    <row r="1311" spans="3:11" ht="27.6" customHeight="1" x14ac:dyDescent="0.25">
      <c r="C1311" s="1"/>
      <c r="D1311" s="1"/>
      <c r="E1311" s="1"/>
      <c r="F1311" s="39"/>
      <c r="G1311" s="39"/>
      <c r="H1311" s="2"/>
      <c r="I1311" s="2"/>
      <c r="J1311" s="2"/>
      <c r="K1311" s="105" t="str">
        <f t="shared" ca="1" si="20"/>
        <v/>
      </c>
    </row>
    <row r="1312" spans="3:11" ht="27.6" customHeight="1" x14ac:dyDescent="0.25">
      <c r="C1312" s="1"/>
      <c r="D1312" s="1"/>
      <c r="E1312" s="1"/>
      <c r="F1312" s="39"/>
      <c r="G1312" s="39"/>
      <c r="H1312" s="2"/>
      <c r="I1312" s="2"/>
      <c r="J1312" s="2"/>
      <c r="K1312" s="105" t="str">
        <f t="shared" ca="1" si="20"/>
        <v/>
      </c>
    </row>
    <row r="1313" spans="3:11" ht="27.6" customHeight="1" x14ac:dyDescent="0.25">
      <c r="C1313" s="1"/>
      <c r="D1313" s="1"/>
      <c r="E1313" s="1"/>
      <c r="F1313" s="39"/>
      <c r="G1313" s="39"/>
      <c r="H1313" s="2"/>
      <c r="I1313" s="2"/>
      <c r="J1313" s="2"/>
      <c r="K1313" s="105" t="str">
        <f t="shared" ca="1" si="20"/>
        <v/>
      </c>
    </row>
    <row r="1314" spans="3:11" ht="27.6" customHeight="1" x14ac:dyDescent="0.25">
      <c r="C1314" s="1"/>
      <c r="D1314" s="1"/>
      <c r="E1314" s="1"/>
      <c r="F1314" s="39"/>
      <c r="G1314" s="39"/>
      <c r="H1314" s="2"/>
      <c r="I1314" s="2"/>
      <c r="J1314" s="2"/>
      <c r="K1314" s="105" t="str">
        <f t="shared" ca="1" si="20"/>
        <v/>
      </c>
    </row>
    <row r="1315" spans="3:11" ht="27.6" customHeight="1" x14ac:dyDescent="0.25">
      <c r="C1315" s="1"/>
      <c r="D1315" s="1"/>
      <c r="E1315" s="1"/>
      <c r="F1315" s="39"/>
      <c r="G1315" s="39"/>
      <c r="H1315" s="2"/>
      <c r="I1315" s="2"/>
      <c r="J1315" s="2"/>
      <c r="K1315" s="105" t="str">
        <f t="shared" ca="1" si="20"/>
        <v/>
      </c>
    </row>
    <row r="1316" spans="3:11" ht="27.6" customHeight="1" x14ac:dyDescent="0.25">
      <c r="C1316" s="1"/>
      <c r="D1316" s="1"/>
      <c r="E1316" s="1"/>
      <c r="F1316" s="39"/>
      <c r="G1316" s="39"/>
      <c r="H1316" s="2"/>
      <c r="I1316" s="2"/>
      <c r="J1316" s="2"/>
      <c r="K1316" s="105" t="str">
        <f t="shared" ca="1" si="20"/>
        <v/>
      </c>
    </row>
    <row r="1317" spans="3:11" ht="27.6" customHeight="1" x14ac:dyDescent="0.25">
      <c r="C1317" s="1"/>
      <c r="D1317" s="1"/>
      <c r="E1317" s="1"/>
      <c r="F1317" s="39"/>
      <c r="G1317" s="39"/>
      <c r="H1317" s="2"/>
      <c r="I1317" s="2"/>
      <c r="J1317" s="2"/>
      <c r="K1317" s="105" t="str">
        <f t="shared" ca="1" si="20"/>
        <v/>
      </c>
    </row>
    <row r="1318" spans="3:11" ht="27.6" customHeight="1" x14ac:dyDescent="0.25">
      <c r="C1318" s="1"/>
      <c r="D1318" s="1"/>
      <c r="E1318" s="1"/>
      <c r="F1318" s="39"/>
      <c r="G1318" s="39"/>
      <c r="H1318" s="2"/>
      <c r="I1318" s="2"/>
      <c r="J1318" s="2"/>
      <c r="K1318" s="105" t="str">
        <f t="shared" ca="1" si="20"/>
        <v/>
      </c>
    </row>
    <row r="1319" spans="3:11" ht="27.6" customHeight="1" x14ac:dyDescent="0.25">
      <c r="C1319" s="1"/>
      <c r="D1319" s="1"/>
      <c r="E1319" s="1"/>
      <c r="F1319" s="39"/>
      <c r="G1319" s="39"/>
      <c r="H1319" s="2"/>
      <c r="I1319" s="2"/>
      <c r="J1319" s="2"/>
      <c r="K1319" s="105" t="str">
        <f t="shared" ca="1" si="20"/>
        <v/>
      </c>
    </row>
    <row r="1320" spans="3:11" ht="27.6" customHeight="1" x14ac:dyDescent="0.25">
      <c r="C1320" s="1"/>
      <c r="D1320" s="1"/>
      <c r="E1320" s="1"/>
      <c r="F1320" s="39"/>
      <c r="G1320" s="39"/>
      <c r="H1320" s="2"/>
      <c r="I1320" s="2"/>
      <c r="J1320" s="2"/>
      <c r="K1320" s="105" t="str">
        <f t="shared" ca="1" si="20"/>
        <v/>
      </c>
    </row>
    <row r="1321" spans="3:11" ht="27.6" customHeight="1" x14ac:dyDescent="0.25">
      <c r="C1321" s="1"/>
      <c r="D1321" s="1"/>
      <c r="E1321" s="1"/>
      <c r="F1321" s="39"/>
      <c r="G1321" s="39"/>
      <c r="H1321" s="2"/>
      <c r="I1321" s="2"/>
      <c r="J1321" s="2"/>
      <c r="K1321" s="105" t="str">
        <f t="shared" ca="1" si="20"/>
        <v/>
      </c>
    </row>
    <row r="1322" spans="3:11" ht="27.6" customHeight="1" x14ac:dyDescent="0.25">
      <c r="C1322" s="1"/>
      <c r="D1322" s="1"/>
      <c r="E1322" s="1"/>
      <c r="F1322" s="39"/>
      <c r="G1322" s="39"/>
      <c r="H1322" s="2"/>
      <c r="I1322" s="2"/>
      <c r="J1322" s="2"/>
      <c r="K1322" s="105" t="str">
        <f t="shared" ca="1" si="20"/>
        <v/>
      </c>
    </row>
    <row r="1323" spans="3:11" ht="27.6" customHeight="1" x14ac:dyDescent="0.25">
      <c r="C1323" s="1"/>
      <c r="D1323" s="1"/>
      <c r="E1323" s="1"/>
      <c r="F1323" s="39"/>
      <c r="G1323" s="39"/>
      <c r="H1323" s="2"/>
      <c r="I1323" s="2"/>
      <c r="J1323" s="2"/>
      <c r="K1323" s="105" t="str">
        <f t="shared" ca="1" si="20"/>
        <v/>
      </c>
    </row>
    <row r="1324" spans="3:11" ht="27.6" customHeight="1" x14ac:dyDescent="0.25">
      <c r="C1324" s="1"/>
      <c r="D1324" s="1"/>
      <c r="E1324" s="1"/>
      <c r="F1324" s="39"/>
      <c r="G1324" s="39"/>
      <c r="H1324" s="2"/>
      <c r="I1324" s="2"/>
      <c r="J1324" s="2"/>
      <c r="K1324" s="105" t="str">
        <f t="shared" ca="1" si="20"/>
        <v/>
      </c>
    </row>
    <row r="1325" spans="3:11" ht="27.6" customHeight="1" x14ac:dyDescent="0.25">
      <c r="C1325" s="1"/>
      <c r="D1325" s="1"/>
      <c r="E1325" s="1"/>
      <c r="F1325" s="39"/>
      <c r="G1325" s="39"/>
      <c r="H1325" s="2"/>
      <c r="I1325" s="2"/>
      <c r="J1325" s="2"/>
      <c r="K1325" s="105" t="str">
        <f t="shared" ca="1" si="20"/>
        <v/>
      </c>
    </row>
    <row r="1326" spans="3:11" ht="27.6" customHeight="1" x14ac:dyDescent="0.25">
      <c r="C1326" s="1"/>
      <c r="D1326" s="1"/>
      <c r="E1326" s="1"/>
      <c r="F1326" s="39"/>
      <c r="G1326" s="39"/>
      <c r="H1326" s="2"/>
      <c r="I1326" s="2"/>
      <c r="J1326" s="2"/>
      <c r="K1326" s="105" t="str">
        <f t="shared" ca="1" si="20"/>
        <v/>
      </c>
    </row>
    <row r="1327" spans="3:11" ht="27.6" customHeight="1" x14ac:dyDescent="0.25">
      <c r="C1327" s="1"/>
      <c r="D1327" s="1"/>
      <c r="E1327" s="1"/>
      <c r="F1327" s="39"/>
      <c r="G1327" s="39"/>
      <c r="H1327" s="2"/>
      <c r="I1327" s="2"/>
      <c r="J1327" s="2"/>
      <c r="K1327" s="105" t="str">
        <f t="shared" ca="1" si="20"/>
        <v/>
      </c>
    </row>
    <row r="1328" spans="3:11" ht="27.6" customHeight="1" x14ac:dyDescent="0.25">
      <c r="C1328" s="1"/>
      <c r="D1328" s="1"/>
      <c r="E1328" s="1"/>
      <c r="F1328" s="39"/>
      <c r="G1328" s="39"/>
      <c r="H1328" s="2"/>
      <c r="I1328" s="2"/>
      <c r="J1328" s="2"/>
      <c r="K1328" s="105" t="str">
        <f t="shared" ca="1" si="20"/>
        <v/>
      </c>
    </row>
    <row r="1329" spans="3:11" ht="27.6" customHeight="1" x14ac:dyDescent="0.25">
      <c r="C1329" s="1"/>
      <c r="D1329" s="1"/>
      <c r="E1329" s="1"/>
      <c r="F1329" s="39"/>
      <c r="G1329" s="39"/>
      <c r="H1329" s="2"/>
      <c r="I1329" s="2"/>
      <c r="J1329" s="2"/>
      <c r="K1329" s="105" t="str">
        <f t="shared" ca="1" si="20"/>
        <v/>
      </c>
    </row>
    <row r="1330" spans="3:11" ht="27.6" customHeight="1" x14ac:dyDescent="0.25">
      <c r="C1330" s="1"/>
      <c r="D1330" s="1"/>
      <c r="E1330" s="1"/>
      <c r="F1330" s="39"/>
      <c r="G1330" s="39"/>
      <c r="H1330" s="2"/>
      <c r="I1330" s="2"/>
      <c r="J1330" s="2"/>
      <c r="K1330" s="105" t="str">
        <f t="shared" ca="1" si="20"/>
        <v/>
      </c>
    </row>
    <row r="1331" spans="3:11" ht="27.6" customHeight="1" x14ac:dyDescent="0.25">
      <c r="C1331" s="1"/>
      <c r="D1331" s="1"/>
      <c r="E1331" s="1"/>
      <c r="F1331" s="39"/>
      <c r="G1331" s="39"/>
      <c r="H1331" s="2"/>
      <c r="I1331" s="2"/>
      <c r="J1331" s="2"/>
      <c r="K1331" s="105" t="str">
        <f t="shared" ca="1" si="20"/>
        <v/>
      </c>
    </row>
    <row r="1332" spans="3:11" ht="27.6" customHeight="1" x14ac:dyDescent="0.25">
      <c r="C1332" s="1"/>
      <c r="D1332" s="1"/>
      <c r="E1332" s="1"/>
      <c r="F1332" s="39"/>
      <c r="G1332" s="39"/>
      <c r="H1332" s="2"/>
      <c r="I1332" s="2"/>
      <c r="J1332" s="2"/>
      <c r="K1332" s="105" t="str">
        <f t="shared" ca="1" si="20"/>
        <v/>
      </c>
    </row>
    <row r="1333" spans="3:11" ht="27.6" customHeight="1" x14ac:dyDescent="0.25">
      <c r="C1333" s="1"/>
      <c r="D1333" s="1"/>
      <c r="E1333" s="1"/>
      <c r="F1333" s="39"/>
      <c r="G1333" s="39"/>
      <c r="H1333" s="2"/>
      <c r="I1333" s="2"/>
      <c r="J1333" s="2"/>
      <c r="K1333" s="105" t="str">
        <f t="shared" ca="1" si="20"/>
        <v/>
      </c>
    </row>
    <row r="1334" spans="3:11" ht="27.6" customHeight="1" x14ac:dyDescent="0.25">
      <c r="C1334" s="1"/>
      <c r="D1334" s="1"/>
      <c r="E1334" s="1"/>
      <c r="F1334" s="39"/>
      <c r="G1334" s="39"/>
      <c r="H1334" s="2"/>
      <c r="I1334" s="2"/>
      <c r="J1334" s="2"/>
      <c r="K1334" s="105" t="str">
        <f t="shared" ca="1" si="20"/>
        <v/>
      </c>
    </row>
    <row r="1335" spans="3:11" ht="27.6" customHeight="1" x14ac:dyDescent="0.25">
      <c r="C1335" s="1"/>
      <c r="D1335" s="1"/>
      <c r="E1335" s="1"/>
      <c r="F1335" s="39"/>
      <c r="G1335" s="39"/>
      <c r="H1335" s="2"/>
      <c r="I1335" s="2"/>
      <c r="J1335" s="2"/>
      <c r="K1335" s="105" t="str">
        <f t="shared" ca="1" si="20"/>
        <v/>
      </c>
    </row>
    <row r="1336" spans="3:11" ht="27.6" customHeight="1" x14ac:dyDescent="0.25">
      <c r="C1336" s="1"/>
      <c r="D1336" s="1"/>
      <c r="E1336" s="1"/>
      <c r="F1336" s="39"/>
      <c r="G1336" s="39"/>
      <c r="H1336" s="2"/>
      <c r="I1336" s="2"/>
      <c r="J1336" s="2"/>
      <c r="K1336" s="105" t="str">
        <f t="shared" ca="1" si="20"/>
        <v/>
      </c>
    </row>
    <row r="1337" spans="3:11" ht="27.6" customHeight="1" x14ac:dyDescent="0.25">
      <c r="C1337" s="1"/>
      <c r="D1337" s="1"/>
      <c r="E1337" s="1"/>
      <c r="F1337" s="39"/>
      <c r="G1337" s="39"/>
      <c r="H1337" s="2"/>
      <c r="I1337" s="2"/>
      <c r="J1337" s="2"/>
      <c r="K1337" s="105" t="str">
        <f t="shared" ca="1" si="20"/>
        <v/>
      </c>
    </row>
    <row r="1338" spans="3:11" ht="27.6" customHeight="1" x14ac:dyDescent="0.25">
      <c r="C1338" s="1"/>
      <c r="D1338" s="1"/>
      <c r="E1338" s="1"/>
      <c r="F1338" s="39"/>
      <c r="G1338" s="39"/>
      <c r="H1338" s="2"/>
      <c r="I1338" s="2"/>
      <c r="J1338" s="2"/>
      <c r="K1338" s="105" t="str">
        <f t="shared" ca="1" si="20"/>
        <v/>
      </c>
    </row>
    <row r="1339" spans="3:11" ht="27.6" customHeight="1" x14ac:dyDescent="0.25">
      <c r="C1339" s="1"/>
      <c r="D1339" s="1"/>
      <c r="E1339" s="1"/>
      <c r="F1339" s="39"/>
      <c r="G1339" s="39"/>
      <c r="H1339" s="2"/>
      <c r="I1339" s="2"/>
      <c r="J1339" s="2"/>
      <c r="K1339" s="105" t="str">
        <f t="shared" ca="1" si="20"/>
        <v/>
      </c>
    </row>
    <row r="1340" spans="3:11" ht="27.6" customHeight="1" x14ac:dyDescent="0.25">
      <c r="C1340" s="1"/>
      <c r="D1340" s="1"/>
      <c r="E1340" s="1"/>
      <c r="F1340" s="39"/>
      <c r="G1340" s="39"/>
      <c r="H1340" s="2"/>
      <c r="I1340" s="2"/>
      <c r="J1340" s="2"/>
      <c r="K1340" s="105" t="str">
        <f t="shared" ca="1" si="20"/>
        <v/>
      </c>
    </row>
    <row r="1341" spans="3:11" ht="27.6" customHeight="1" x14ac:dyDescent="0.25">
      <c r="C1341" s="1"/>
      <c r="D1341" s="1"/>
      <c r="E1341" s="1"/>
      <c r="F1341" s="39"/>
      <c r="G1341" s="39"/>
      <c r="H1341" s="2"/>
      <c r="I1341" s="2"/>
      <c r="J1341" s="2"/>
      <c r="K1341" s="105" t="str">
        <f t="shared" ca="1" si="20"/>
        <v/>
      </c>
    </row>
    <row r="1342" spans="3:11" ht="27.6" customHeight="1" x14ac:dyDescent="0.25">
      <c r="C1342" s="1"/>
      <c r="D1342" s="1"/>
      <c r="E1342" s="1"/>
      <c r="F1342" s="39"/>
      <c r="G1342" s="39"/>
      <c r="H1342" s="2"/>
      <c r="I1342" s="2"/>
      <c r="J1342" s="2"/>
      <c r="K1342" s="105" t="str">
        <f t="shared" ca="1" si="20"/>
        <v/>
      </c>
    </row>
    <row r="1343" spans="3:11" ht="27.6" customHeight="1" x14ac:dyDescent="0.25">
      <c r="C1343" s="1"/>
      <c r="D1343" s="1"/>
      <c r="E1343" s="1"/>
      <c r="F1343" s="39"/>
      <c r="G1343" s="39"/>
      <c r="H1343" s="2"/>
      <c r="I1343" s="2"/>
      <c r="J1343" s="2"/>
      <c r="K1343" s="105" t="str">
        <f t="shared" ca="1" si="20"/>
        <v/>
      </c>
    </row>
    <row r="1344" spans="3:11" ht="27.6" customHeight="1" x14ac:dyDescent="0.25">
      <c r="C1344" s="1"/>
      <c r="D1344" s="1"/>
      <c r="E1344" s="1"/>
      <c r="F1344" s="39"/>
      <c r="G1344" s="39"/>
      <c r="H1344" s="2"/>
      <c r="I1344" s="2"/>
      <c r="J1344" s="2"/>
      <c r="K1344" s="105" t="str">
        <f t="shared" ca="1" si="20"/>
        <v/>
      </c>
    </row>
    <row r="1345" spans="3:11" ht="27.6" customHeight="1" x14ac:dyDescent="0.25">
      <c r="C1345" s="1"/>
      <c r="D1345" s="1"/>
      <c r="E1345" s="1"/>
      <c r="F1345" s="39"/>
      <c r="G1345" s="39"/>
      <c r="H1345" s="2"/>
      <c r="I1345" s="2"/>
      <c r="J1345" s="2"/>
      <c r="K1345" s="105" t="str">
        <f t="shared" ca="1" si="20"/>
        <v/>
      </c>
    </row>
    <row r="1346" spans="3:11" ht="27.6" customHeight="1" x14ac:dyDescent="0.25">
      <c r="C1346" s="1"/>
      <c r="D1346" s="1"/>
      <c r="E1346" s="1"/>
      <c r="F1346" s="39"/>
      <c r="G1346" s="39"/>
      <c r="H1346" s="2"/>
      <c r="I1346" s="2"/>
      <c r="J1346" s="2"/>
      <c r="K1346" s="105" t="str">
        <f t="shared" ca="1" si="20"/>
        <v/>
      </c>
    </row>
    <row r="1347" spans="3:11" ht="27.6" customHeight="1" x14ac:dyDescent="0.25">
      <c r="C1347" s="1"/>
      <c r="D1347" s="1"/>
      <c r="E1347" s="1"/>
      <c r="F1347" s="39"/>
      <c r="G1347" s="39"/>
      <c r="H1347" s="2"/>
      <c r="I1347" s="2"/>
      <c r="J1347" s="2"/>
      <c r="K1347" s="105" t="str">
        <f t="shared" ca="1" si="20"/>
        <v/>
      </c>
    </row>
    <row r="1348" spans="3:11" ht="27.6" customHeight="1" x14ac:dyDescent="0.25">
      <c r="C1348" s="1"/>
      <c r="D1348" s="1"/>
      <c r="E1348" s="1"/>
      <c r="F1348" s="39"/>
      <c r="G1348" s="39"/>
      <c r="H1348" s="2"/>
      <c r="I1348" s="2"/>
      <c r="J1348" s="2"/>
      <c r="K1348" s="105" t="str">
        <f t="shared" ca="1" si="20"/>
        <v/>
      </c>
    </row>
    <row r="1349" spans="3:11" ht="27.6" customHeight="1" x14ac:dyDescent="0.25">
      <c r="C1349" s="1"/>
      <c r="D1349" s="1"/>
      <c r="E1349" s="1"/>
      <c r="F1349" s="39"/>
      <c r="G1349" s="39"/>
      <c r="H1349" s="2"/>
      <c r="I1349" s="2"/>
      <c r="J1349" s="2"/>
      <c r="K1349" s="105" t="str">
        <f t="shared" ca="1" si="20"/>
        <v/>
      </c>
    </row>
    <row r="1350" spans="3:11" ht="27.6" customHeight="1" x14ac:dyDescent="0.25">
      <c r="C1350" s="1"/>
      <c r="D1350" s="1"/>
      <c r="E1350" s="1"/>
      <c r="F1350" s="39"/>
      <c r="G1350" s="39"/>
      <c r="H1350" s="2"/>
      <c r="I1350" s="2"/>
      <c r="J1350" s="2"/>
      <c r="K1350" s="105" t="str">
        <f t="shared" ref="K1350:K1413" ca="1" si="21">IFERROR(IF(C1350="","",IF(H1350="","Insertar la fecha de inicio",IF(I1350="","Insertar la fecha de finalización prevista",IF(AND(J1350&lt;&gt;"",J1350&gt;I1350),"Completado con retraso",IF(AND(J1350&lt;&gt;"",J1350&lt;=I1350),"Concluido",IF(AND(I1350&lt;TODAY(),J1350=""),"Atrasado",IF(AND(J1350="",H1350&lt;=TODAY(),I1350&gt;=TODAY()),"En curso",IF(H1350&gt;TODAY(),"No iniciado","")))))))),"")</f>
        <v/>
      </c>
    </row>
    <row r="1351" spans="3:11" ht="27.6" customHeight="1" x14ac:dyDescent="0.25">
      <c r="C1351" s="1"/>
      <c r="D1351" s="1"/>
      <c r="E1351" s="1"/>
      <c r="F1351" s="39"/>
      <c r="G1351" s="39"/>
      <c r="H1351" s="2"/>
      <c r="I1351" s="2"/>
      <c r="J1351" s="2"/>
      <c r="K1351" s="105" t="str">
        <f t="shared" ca="1" si="21"/>
        <v/>
      </c>
    </row>
    <row r="1352" spans="3:11" ht="27.6" customHeight="1" x14ac:dyDescent="0.25">
      <c r="C1352" s="1"/>
      <c r="D1352" s="1"/>
      <c r="E1352" s="1"/>
      <c r="F1352" s="39"/>
      <c r="G1352" s="39"/>
      <c r="H1352" s="2"/>
      <c r="I1352" s="2"/>
      <c r="J1352" s="2"/>
      <c r="K1352" s="105" t="str">
        <f t="shared" ca="1" si="21"/>
        <v/>
      </c>
    </row>
    <row r="1353" spans="3:11" ht="27.6" customHeight="1" x14ac:dyDescent="0.25">
      <c r="C1353" s="1"/>
      <c r="D1353" s="1"/>
      <c r="E1353" s="1"/>
      <c r="F1353" s="39"/>
      <c r="G1353" s="39"/>
      <c r="H1353" s="2"/>
      <c r="I1353" s="2"/>
      <c r="J1353" s="2"/>
      <c r="K1353" s="105" t="str">
        <f t="shared" ca="1" si="21"/>
        <v/>
      </c>
    </row>
    <row r="1354" spans="3:11" ht="27.6" customHeight="1" x14ac:dyDescent="0.25">
      <c r="C1354" s="1"/>
      <c r="D1354" s="1"/>
      <c r="E1354" s="1"/>
      <c r="F1354" s="39"/>
      <c r="G1354" s="39"/>
      <c r="H1354" s="2"/>
      <c r="I1354" s="2"/>
      <c r="J1354" s="2"/>
      <c r="K1354" s="105" t="str">
        <f t="shared" ca="1" si="21"/>
        <v/>
      </c>
    </row>
    <row r="1355" spans="3:11" ht="27.6" customHeight="1" x14ac:dyDescent="0.25">
      <c r="C1355" s="1"/>
      <c r="D1355" s="1"/>
      <c r="E1355" s="1"/>
      <c r="F1355" s="39"/>
      <c r="G1355" s="39"/>
      <c r="H1355" s="2"/>
      <c r="I1355" s="2"/>
      <c r="J1355" s="2"/>
      <c r="K1355" s="105" t="str">
        <f t="shared" ca="1" si="21"/>
        <v/>
      </c>
    </row>
    <row r="1356" spans="3:11" ht="27.6" customHeight="1" x14ac:dyDescent="0.25">
      <c r="C1356" s="1"/>
      <c r="D1356" s="1"/>
      <c r="E1356" s="1"/>
      <c r="F1356" s="39"/>
      <c r="G1356" s="39"/>
      <c r="H1356" s="2"/>
      <c r="I1356" s="2"/>
      <c r="J1356" s="2"/>
      <c r="K1356" s="105" t="str">
        <f t="shared" ca="1" si="21"/>
        <v/>
      </c>
    </row>
    <row r="1357" spans="3:11" ht="27.6" customHeight="1" x14ac:dyDescent="0.25">
      <c r="C1357" s="1"/>
      <c r="D1357" s="1"/>
      <c r="E1357" s="1"/>
      <c r="F1357" s="39"/>
      <c r="G1357" s="39"/>
      <c r="H1357" s="2"/>
      <c r="I1357" s="2"/>
      <c r="J1357" s="2"/>
      <c r="K1357" s="105" t="str">
        <f t="shared" ca="1" si="21"/>
        <v/>
      </c>
    </row>
    <row r="1358" spans="3:11" ht="27.6" customHeight="1" x14ac:dyDescent="0.25">
      <c r="C1358" s="1"/>
      <c r="D1358" s="1"/>
      <c r="E1358" s="1"/>
      <c r="F1358" s="39"/>
      <c r="G1358" s="39"/>
      <c r="H1358" s="2"/>
      <c r="I1358" s="2"/>
      <c r="J1358" s="2"/>
      <c r="K1358" s="105" t="str">
        <f t="shared" ca="1" si="21"/>
        <v/>
      </c>
    </row>
    <row r="1359" spans="3:11" ht="27.6" customHeight="1" x14ac:dyDescent="0.25">
      <c r="C1359" s="1"/>
      <c r="D1359" s="1"/>
      <c r="E1359" s="1"/>
      <c r="F1359" s="39"/>
      <c r="G1359" s="39"/>
      <c r="H1359" s="2"/>
      <c r="I1359" s="2"/>
      <c r="J1359" s="2"/>
      <c r="K1359" s="105" t="str">
        <f t="shared" ca="1" si="21"/>
        <v/>
      </c>
    </row>
    <row r="1360" spans="3:11" ht="27.6" customHeight="1" x14ac:dyDescent="0.25">
      <c r="C1360" s="1"/>
      <c r="D1360" s="1"/>
      <c r="E1360" s="1"/>
      <c r="F1360" s="39"/>
      <c r="G1360" s="39"/>
      <c r="H1360" s="2"/>
      <c r="I1360" s="2"/>
      <c r="J1360" s="2"/>
      <c r="K1360" s="105" t="str">
        <f t="shared" ca="1" si="21"/>
        <v/>
      </c>
    </row>
    <row r="1361" spans="3:11" ht="27.6" customHeight="1" x14ac:dyDescent="0.25">
      <c r="C1361" s="1"/>
      <c r="D1361" s="1"/>
      <c r="E1361" s="1"/>
      <c r="F1361" s="39"/>
      <c r="G1361" s="39"/>
      <c r="H1361" s="2"/>
      <c r="I1361" s="2"/>
      <c r="J1361" s="2"/>
      <c r="K1361" s="105" t="str">
        <f t="shared" ca="1" si="21"/>
        <v/>
      </c>
    </row>
    <row r="1362" spans="3:11" ht="27.6" customHeight="1" x14ac:dyDescent="0.25">
      <c r="C1362" s="1"/>
      <c r="D1362" s="1"/>
      <c r="E1362" s="1"/>
      <c r="F1362" s="39"/>
      <c r="G1362" s="39"/>
      <c r="H1362" s="2"/>
      <c r="I1362" s="2"/>
      <c r="J1362" s="2"/>
      <c r="K1362" s="105" t="str">
        <f t="shared" ca="1" si="21"/>
        <v/>
      </c>
    </row>
    <row r="1363" spans="3:11" ht="27.6" customHeight="1" x14ac:dyDescent="0.25">
      <c r="C1363" s="1"/>
      <c r="D1363" s="1"/>
      <c r="E1363" s="1"/>
      <c r="F1363" s="39"/>
      <c r="G1363" s="39"/>
      <c r="H1363" s="2"/>
      <c r="I1363" s="2"/>
      <c r="J1363" s="2"/>
      <c r="K1363" s="105" t="str">
        <f t="shared" ca="1" si="21"/>
        <v/>
      </c>
    </row>
    <row r="1364" spans="3:11" ht="27.6" customHeight="1" x14ac:dyDescent="0.25">
      <c r="C1364" s="1"/>
      <c r="D1364" s="1"/>
      <c r="E1364" s="1"/>
      <c r="F1364" s="39"/>
      <c r="G1364" s="39"/>
      <c r="H1364" s="2"/>
      <c r="I1364" s="2"/>
      <c r="J1364" s="2"/>
      <c r="K1364" s="105" t="str">
        <f t="shared" ca="1" si="21"/>
        <v/>
      </c>
    </row>
    <row r="1365" spans="3:11" ht="27.6" customHeight="1" x14ac:dyDescent="0.25">
      <c r="C1365" s="1"/>
      <c r="D1365" s="1"/>
      <c r="E1365" s="1"/>
      <c r="F1365" s="39"/>
      <c r="G1365" s="39"/>
      <c r="H1365" s="2"/>
      <c r="I1365" s="2"/>
      <c r="J1365" s="2"/>
      <c r="K1365" s="105" t="str">
        <f t="shared" ca="1" si="21"/>
        <v/>
      </c>
    </row>
    <row r="1366" spans="3:11" ht="27.6" customHeight="1" x14ac:dyDescent="0.25">
      <c r="C1366" s="1"/>
      <c r="D1366" s="1"/>
      <c r="E1366" s="1"/>
      <c r="F1366" s="39"/>
      <c r="G1366" s="39"/>
      <c r="H1366" s="2"/>
      <c r="I1366" s="2"/>
      <c r="J1366" s="2"/>
      <c r="K1366" s="105" t="str">
        <f t="shared" ca="1" si="21"/>
        <v/>
      </c>
    </row>
    <row r="1367" spans="3:11" ht="27.6" customHeight="1" x14ac:dyDescent="0.25">
      <c r="C1367" s="1"/>
      <c r="D1367" s="1"/>
      <c r="E1367" s="1"/>
      <c r="F1367" s="39"/>
      <c r="G1367" s="39"/>
      <c r="H1367" s="2"/>
      <c r="I1367" s="2"/>
      <c r="J1367" s="2"/>
      <c r="K1367" s="105" t="str">
        <f t="shared" ca="1" si="21"/>
        <v/>
      </c>
    </row>
    <row r="1368" spans="3:11" ht="27.6" customHeight="1" x14ac:dyDescent="0.25">
      <c r="C1368" s="1"/>
      <c r="D1368" s="1"/>
      <c r="E1368" s="1"/>
      <c r="F1368" s="39"/>
      <c r="G1368" s="39"/>
      <c r="H1368" s="2"/>
      <c r="I1368" s="2"/>
      <c r="J1368" s="2"/>
      <c r="K1368" s="105" t="str">
        <f t="shared" ca="1" si="21"/>
        <v/>
      </c>
    </row>
    <row r="1369" spans="3:11" ht="27.6" customHeight="1" x14ac:dyDescent="0.25">
      <c r="C1369" s="1"/>
      <c r="D1369" s="1"/>
      <c r="E1369" s="1"/>
      <c r="F1369" s="39"/>
      <c r="G1369" s="39"/>
      <c r="H1369" s="2"/>
      <c r="I1369" s="2"/>
      <c r="J1369" s="2"/>
      <c r="K1369" s="105" t="str">
        <f t="shared" ca="1" si="21"/>
        <v/>
      </c>
    </row>
    <row r="1370" spans="3:11" ht="27.6" customHeight="1" x14ac:dyDescent="0.25">
      <c r="C1370" s="1"/>
      <c r="D1370" s="1"/>
      <c r="E1370" s="1"/>
      <c r="F1370" s="39"/>
      <c r="G1370" s="39"/>
      <c r="H1370" s="2"/>
      <c r="I1370" s="2"/>
      <c r="J1370" s="2"/>
      <c r="K1370" s="105" t="str">
        <f t="shared" ca="1" si="21"/>
        <v/>
      </c>
    </row>
    <row r="1371" spans="3:11" ht="27.6" customHeight="1" x14ac:dyDescent="0.25">
      <c r="C1371" s="1"/>
      <c r="D1371" s="1"/>
      <c r="E1371" s="1"/>
      <c r="F1371" s="39"/>
      <c r="G1371" s="39"/>
      <c r="H1371" s="2"/>
      <c r="I1371" s="2"/>
      <c r="J1371" s="2"/>
      <c r="K1371" s="105" t="str">
        <f t="shared" ca="1" si="21"/>
        <v/>
      </c>
    </row>
    <row r="1372" spans="3:11" ht="27.6" customHeight="1" x14ac:dyDescent="0.25">
      <c r="C1372" s="1"/>
      <c r="D1372" s="1"/>
      <c r="E1372" s="1"/>
      <c r="F1372" s="39"/>
      <c r="G1372" s="39"/>
      <c r="H1372" s="2"/>
      <c r="I1372" s="2"/>
      <c r="J1372" s="2"/>
      <c r="K1372" s="105" t="str">
        <f t="shared" ca="1" si="21"/>
        <v/>
      </c>
    </row>
    <row r="1373" spans="3:11" ht="27.6" customHeight="1" x14ac:dyDescent="0.25">
      <c r="C1373" s="1"/>
      <c r="D1373" s="1"/>
      <c r="E1373" s="1"/>
      <c r="F1373" s="39"/>
      <c r="G1373" s="39"/>
      <c r="H1373" s="2"/>
      <c r="I1373" s="2"/>
      <c r="J1373" s="2"/>
      <c r="K1373" s="105" t="str">
        <f t="shared" ca="1" si="21"/>
        <v/>
      </c>
    </row>
    <row r="1374" spans="3:11" ht="27.6" customHeight="1" x14ac:dyDescent="0.25">
      <c r="C1374" s="1"/>
      <c r="D1374" s="1"/>
      <c r="E1374" s="1"/>
      <c r="F1374" s="39"/>
      <c r="G1374" s="39"/>
      <c r="H1374" s="2"/>
      <c r="I1374" s="2"/>
      <c r="J1374" s="2"/>
      <c r="K1374" s="105" t="str">
        <f t="shared" ca="1" si="21"/>
        <v/>
      </c>
    </row>
    <row r="1375" spans="3:11" ht="27.6" customHeight="1" x14ac:dyDescent="0.25">
      <c r="C1375" s="1"/>
      <c r="D1375" s="1"/>
      <c r="E1375" s="1"/>
      <c r="F1375" s="39"/>
      <c r="G1375" s="39"/>
      <c r="H1375" s="2"/>
      <c r="I1375" s="2"/>
      <c r="J1375" s="2"/>
      <c r="K1375" s="105" t="str">
        <f t="shared" ca="1" si="21"/>
        <v/>
      </c>
    </row>
    <row r="1376" spans="3:11" ht="27.6" customHeight="1" x14ac:dyDescent="0.25">
      <c r="C1376" s="1"/>
      <c r="D1376" s="1"/>
      <c r="E1376" s="1"/>
      <c r="F1376" s="39"/>
      <c r="G1376" s="39"/>
      <c r="H1376" s="2"/>
      <c r="I1376" s="2"/>
      <c r="J1376" s="2"/>
      <c r="K1376" s="105" t="str">
        <f t="shared" ca="1" si="21"/>
        <v/>
      </c>
    </row>
    <row r="1377" spans="3:11" ht="27.6" customHeight="1" x14ac:dyDescent="0.25">
      <c r="C1377" s="1"/>
      <c r="D1377" s="1"/>
      <c r="E1377" s="1"/>
      <c r="F1377" s="39"/>
      <c r="G1377" s="39"/>
      <c r="H1377" s="2"/>
      <c r="I1377" s="2"/>
      <c r="J1377" s="2"/>
      <c r="K1377" s="105" t="str">
        <f t="shared" ca="1" si="21"/>
        <v/>
      </c>
    </row>
    <row r="1378" spans="3:11" ht="27.6" customHeight="1" x14ac:dyDescent="0.25">
      <c r="C1378" s="1"/>
      <c r="D1378" s="1"/>
      <c r="E1378" s="1"/>
      <c r="F1378" s="39"/>
      <c r="G1378" s="39"/>
      <c r="H1378" s="2"/>
      <c r="I1378" s="2"/>
      <c r="J1378" s="2"/>
      <c r="K1378" s="105" t="str">
        <f t="shared" ca="1" si="21"/>
        <v/>
      </c>
    </row>
    <row r="1379" spans="3:11" ht="27.6" customHeight="1" x14ac:dyDescent="0.25">
      <c r="C1379" s="1"/>
      <c r="D1379" s="1"/>
      <c r="E1379" s="1"/>
      <c r="F1379" s="39"/>
      <c r="G1379" s="39"/>
      <c r="H1379" s="2"/>
      <c r="I1379" s="2"/>
      <c r="J1379" s="2"/>
      <c r="K1379" s="105" t="str">
        <f t="shared" ca="1" si="21"/>
        <v/>
      </c>
    </row>
    <row r="1380" spans="3:11" ht="27.6" customHeight="1" x14ac:dyDescent="0.25">
      <c r="C1380" s="1"/>
      <c r="D1380" s="1"/>
      <c r="E1380" s="1"/>
      <c r="F1380" s="39"/>
      <c r="G1380" s="39"/>
      <c r="H1380" s="2"/>
      <c r="I1380" s="2"/>
      <c r="J1380" s="2"/>
      <c r="K1380" s="105" t="str">
        <f t="shared" ca="1" si="21"/>
        <v/>
      </c>
    </row>
    <row r="1381" spans="3:11" ht="27.6" customHeight="1" x14ac:dyDescent="0.25">
      <c r="C1381" s="1"/>
      <c r="D1381" s="1"/>
      <c r="E1381" s="1"/>
      <c r="F1381" s="39"/>
      <c r="G1381" s="39"/>
      <c r="H1381" s="2"/>
      <c r="I1381" s="2"/>
      <c r="J1381" s="2"/>
      <c r="K1381" s="105" t="str">
        <f t="shared" ca="1" si="21"/>
        <v/>
      </c>
    </row>
    <row r="1382" spans="3:11" ht="27.6" customHeight="1" x14ac:dyDescent="0.25">
      <c r="C1382" s="1"/>
      <c r="D1382" s="1"/>
      <c r="E1382" s="1"/>
      <c r="F1382" s="39"/>
      <c r="G1382" s="39"/>
      <c r="H1382" s="2"/>
      <c r="I1382" s="2"/>
      <c r="J1382" s="2"/>
      <c r="K1382" s="105" t="str">
        <f t="shared" ca="1" si="21"/>
        <v/>
      </c>
    </row>
    <row r="1383" spans="3:11" ht="27.6" customHeight="1" x14ac:dyDescent="0.25">
      <c r="C1383" s="1"/>
      <c r="D1383" s="1"/>
      <c r="E1383" s="1"/>
      <c r="F1383" s="39"/>
      <c r="G1383" s="39"/>
      <c r="H1383" s="2"/>
      <c r="I1383" s="2"/>
      <c r="J1383" s="2"/>
      <c r="K1383" s="105" t="str">
        <f t="shared" ca="1" si="21"/>
        <v/>
      </c>
    </row>
    <row r="1384" spans="3:11" ht="27.6" customHeight="1" x14ac:dyDescent="0.25">
      <c r="C1384" s="1"/>
      <c r="D1384" s="1"/>
      <c r="E1384" s="1"/>
      <c r="F1384" s="39"/>
      <c r="G1384" s="39"/>
      <c r="H1384" s="2"/>
      <c r="I1384" s="2"/>
      <c r="J1384" s="2"/>
      <c r="K1384" s="105" t="str">
        <f t="shared" ca="1" si="21"/>
        <v/>
      </c>
    </row>
    <row r="1385" spans="3:11" ht="27.6" customHeight="1" x14ac:dyDescent="0.25">
      <c r="C1385" s="1"/>
      <c r="D1385" s="1"/>
      <c r="E1385" s="1"/>
      <c r="F1385" s="39"/>
      <c r="G1385" s="39"/>
      <c r="H1385" s="2"/>
      <c r="I1385" s="2"/>
      <c r="J1385" s="2"/>
      <c r="K1385" s="105" t="str">
        <f t="shared" ca="1" si="21"/>
        <v/>
      </c>
    </row>
    <row r="1386" spans="3:11" ht="27.6" customHeight="1" x14ac:dyDescent="0.25">
      <c r="C1386" s="1"/>
      <c r="D1386" s="1"/>
      <c r="E1386" s="1"/>
      <c r="F1386" s="39"/>
      <c r="G1386" s="39"/>
      <c r="H1386" s="2"/>
      <c r="I1386" s="2"/>
      <c r="J1386" s="2"/>
      <c r="K1386" s="105" t="str">
        <f t="shared" ca="1" si="21"/>
        <v/>
      </c>
    </row>
    <row r="1387" spans="3:11" ht="27.6" customHeight="1" x14ac:dyDescent="0.25">
      <c r="C1387" s="1"/>
      <c r="D1387" s="1"/>
      <c r="E1387" s="1"/>
      <c r="F1387" s="39"/>
      <c r="G1387" s="39"/>
      <c r="H1387" s="2"/>
      <c r="I1387" s="2"/>
      <c r="J1387" s="2"/>
      <c r="K1387" s="105" t="str">
        <f t="shared" ca="1" si="21"/>
        <v/>
      </c>
    </row>
    <row r="1388" spans="3:11" ht="27.6" customHeight="1" x14ac:dyDescent="0.25">
      <c r="C1388" s="1"/>
      <c r="D1388" s="1"/>
      <c r="E1388" s="1"/>
      <c r="F1388" s="39"/>
      <c r="G1388" s="39"/>
      <c r="H1388" s="2"/>
      <c r="I1388" s="2"/>
      <c r="J1388" s="2"/>
      <c r="K1388" s="105" t="str">
        <f t="shared" ca="1" si="21"/>
        <v/>
      </c>
    </row>
    <row r="1389" spans="3:11" ht="27.6" customHeight="1" x14ac:dyDescent="0.25">
      <c r="C1389" s="1"/>
      <c r="D1389" s="1"/>
      <c r="E1389" s="1"/>
      <c r="F1389" s="39"/>
      <c r="G1389" s="39"/>
      <c r="H1389" s="2"/>
      <c r="I1389" s="2"/>
      <c r="J1389" s="2"/>
      <c r="K1389" s="105" t="str">
        <f t="shared" ca="1" si="21"/>
        <v/>
      </c>
    </row>
    <row r="1390" spans="3:11" ht="27.6" customHeight="1" x14ac:dyDescent="0.25">
      <c r="C1390" s="1"/>
      <c r="D1390" s="1"/>
      <c r="E1390" s="1"/>
      <c r="F1390" s="39"/>
      <c r="G1390" s="39"/>
      <c r="H1390" s="2"/>
      <c r="I1390" s="2"/>
      <c r="J1390" s="2"/>
      <c r="K1390" s="105" t="str">
        <f t="shared" ca="1" si="21"/>
        <v/>
      </c>
    </row>
    <row r="1391" spans="3:11" ht="27.6" customHeight="1" x14ac:dyDescent="0.25">
      <c r="C1391" s="1"/>
      <c r="D1391" s="1"/>
      <c r="E1391" s="1"/>
      <c r="F1391" s="39"/>
      <c r="G1391" s="39"/>
      <c r="H1391" s="2"/>
      <c r="I1391" s="2"/>
      <c r="J1391" s="2"/>
      <c r="K1391" s="105" t="str">
        <f t="shared" ca="1" si="21"/>
        <v/>
      </c>
    </row>
    <row r="1392" spans="3:11" ht="27.6" customHeight="1" x14ac:dyDescent="0.25">
      <c r="C1392" s="1"/>
      <c r="D1392" s="1"/>
      <c r="E1392" s="1"/>
      <c r="F1392" s="39"/>
      <c r="G1392" s="39"/>
      <c r="H1392" s="2"/>
      <c r="I1392" s="2"/>
      <c r="J1392" s="2"/>
      <c r="K1392" s="105" t="str">
        <f t="shared" ca="1" si="21"/>
        <v/>
      </c>
    </row>
    <row r="1393" spans="3:11" ht="27.6" customHeight="1" x14ac:dyDescent="0.25">
      <c r="C1393" s="1"/>
      <c r="D1393" s="1"/>
      <c r="E1393" s="1"/>
      <c r="F1393" s="39"/>
      <c r="G1393" s="39"/>
      <c r="H1393" s="2"/>
      <c r="I1393" s="2"/>
      <c r="J1393" s="2"/>
      <c r="K1393" s="105" t="str">
        <f t="shared" ca="1" si="21"/>
        <v/>
      </c>
    </row>
    <row r="1394" spans="3:11" ht="27.6" customHeight="1" x14ac:dyDescent="0.25">
      <c r="C1394" s="1"/>
      <c r="D1394" s="1"/>
      <c r="E1394" s="1"/>
      <c r="F1394" s="39"/>
      <c r="G1394" s="39"/>
      <c r="H1394" s="2"/>
      <c r="I1394" s="2"/>
      <c r="J1394" s="2"/>
      <c r="K1394" s="105" t="str">
        <f t="shared" ca="1" si="21"/>
        <v/>
      </c>
    </row>
    <row r="1395" spans="3:11" ht="27.6" customHeight="1" x14ac:dyDescent="0.25">
      <c r="C1395" s="1"/>
      <c r="D1395" s="1"/>
      <c r="E1395" s="1"/>
      <c r="F1395" s="39"/>
      <c r="G1395" s="39"/>
      <c r="H1395" s="2"/>
      <c r="I1395" s="2"/>
      <c r="J1395" s="2"/>
      <c r="K1395" s="105" t="str">
        <f t="shared" ca="1" si="21"/>
        <v/>
      </c>
    </row>
    <row r="1396" spans="3:11" ht="27.6" customHeight="1" x14ac:dyDescent="0.25">
      <c r="C1396" s="1"/>
      <c r="D1396" s="1"/>
      <c r="E1396" s="1"/>
      <c r="F1396" s="39"/>
      <c r="G1396" s="39"/>
      <c r="H1396" s="2"/>
      <c r="I1396" s="2"/>
      <c r="J1396" s="2"/>
      <c r="K1396" s="105" t="str">
        <f t="shared" ca="1" si="21"/>
        <v/>
      </c>
    </row>
    <row r="1397" spans="3:11" ht="27.6" customHeight="1" x14ac:dyDescent="0.25">
      <c r="C1397" s="1"/>
      <c r="D1397" s="1"/>
      <c r="E1397" s="1"/>
      <c r="F1397" s="39"/>
      <c r="G1397" s="39"/>
      <c r="H1397" s="2"/>
      <c r="I1397" s="2"/>
      <c r="J1397" s="2"/>
      <c r="K1397" s="105" t="str">
        <f t="shared" ca="1" si="21"/>
        <v/>
      </c>
    </row>
    <row r="1398" spans="3:11" ht="27.6" customHeight="1" x14ac:dyDescent="0.25">
      <c r="C1398" s="1"/>
      <c r="D1398" s="1"/>
      <c r="E1398" s="1"/>
      <c r="F1398" s="39"/>
      <c r="G1398" s="39"/>
      <c r="H1398" s="2"/>
      <c r="I1398" s="2"/>
      <c r="J1398" s="2"/>
      <c r="K1398" s="105" t="str">
        <f t="shared" ca="1" si="21"/>
        <v/>
      </c>
    </row>
    <row r="1399" spans="3:11" ht="27.6" customHeight="1" x14ac:dyDescent="0.25">
      <c r="C1399" s="1"/>
      <c r="D1399" s="1"/>
      <c r="E1399" s="1"/>
      <c r="F1399" s="39"/>
      <c r="G1399" s="39"/>
      <c r="H1399" s="2"/>
      <c r="I1399" s="2"/>
      <c r="J1399" s="2"/>
      <c r="K1399" s="105" t="str">
        <f t="shared" ca="1" si="21"/>
        <v/>
      </c>
    </row>
    <row r="1400" spans="3:11" ht="27.6" customHeight="1" x14ac:dyDescent="0.25">
      <c r="C1400" s="1"/>
      <c r="D1400" s="1"/>
      <c r="E1400" s="1"/>
      <c r="F1400" s="39"/>
      <c r="G1400" s="39"/>
      <c r="H1400" s="2"/>
      <c r="I1400" s="2"/>
      <c r="J1400" s="2"/>
      <c r="K1400" s="105" t="str">
        <f t="shared" ca="1" si="21"/>
        <v/>
      </c>
    </row>
    <row r="1401" spans="3:11" ht="27.6" customHeight="1" x14ac:dyDescent="0.25">
      <c r="C1401" s="1"/>
      <c r="D1401" s="1"/>
      <c r="E1401" s="1"/>
      <c r="F1401" s="39"/>
      <c r="G1401" s="39"/>
      <c r="H1401" s="2"/>
      <c r="I1401" s="2"/>
      <c r="J1401" s="2"/>
      <c r="K1401" s="105" t="str">
        <f t="shared" ca="1" si="21"/>
        <v/>
      </c>
    </row>
    <row r="1402" spans="3:11" ht="27.6" customHeight="1" x14ac:dyDescent="0.25">
      <c r="C1402" s="1"/>
      <c r="D1402" s="1"/>
      <c r="E1402" s="1"/>
      <c r="F1402" s="39"/>
      <c r="G1402" s="39"/>
      <c r="H1402" s="2"/>
      <c r="I1402" s="2"/>
      <c r="J1402" s="2"/>
      <c r="K1402" s="105" t="str">
        <f t="shared" ca="1" si="21"/>
        <v/>
      </c>
    </row>
    <row r="1403" spans="3:11" ht="27.6" customHeight="1" x14ac:dyDescent="0.25">
      <c r="C1403" s="1"/>
      <c r="D1403" s="1"/>
      <c r="E1403" s="1"/>
      <c r="F1403" s="39"/>
      <c r="G1403" s="39"/>
      <c r="H1403" s="2"/>
      <c r="I1403" s="2"/>
      <c r="J1403" s="2"/>
      <c r="K1403" s="105" t="str">
        <f t="shared" ca="1" si="21"/>
        <v/>
      </c>
    </row>
    <row r="1404" spans="3:11" ht="27.6" customHeight="1" x14ac:dyDescent="0.25">
      <c r="C1404" s="1"/>
      <c r="D1404" s="1"/>
      <c r="E1404" s="1"/>
      <c r="F1404" s="39"/>
      <c r="G1404" s="39"/>
      <c r="H1404" s="2"/>
      <c r="I1404" s="2"/>
      <c r="J1404" s="2"/>
      <c r="K1404" s="105" t="str">
        <f t="shared" ca="1" si="21"/>
        <v/>
      </c>
    </row>
    <row r="1405" spans="3:11" ht="27.6" customHeight="1" x14ac:dyDescent="0.25">
      <c r="C1405" s="1"/>
      <c r="D1405" s="1"/>
      <c r="E1405" s="1"/>
      <c r="F1405" s="39"/>
      <c r="G1405" s="39"/>
      <c r="H1405" s="2"/>
      <c r="I1405" s="2"/>
      <c r="J1405" s="2"/>
      <c r="K1405" s="105" t="str">
        <f t="shared" ca="1" si="21"/>
        <v/>
      </c>
    </row>
    <row r="1406" spans="3:11" ht="27.6" customHeight="1" x14ac:dyDescent="0.25">
      <c r="C1406" s="1"/>
      <c r="D1406" s="1"/>
      <c r="E1406" s="1"/>
      <c r="F1406" s="39"/>
      <c r="G1406" s="39"/>
      <c r="H1406" s="2"/>
      <c r="I1406" s="2"/>
      <c r="J1406" s="2"/>
      <c r="K1406" s="105" t="str">
        <f t="shared" ca="1" si="21"/>
        <v/>
      </c>
    </row>
    <row r="1407" spans="3:11" ht="27.6" customHeight="1" x14ac:dyDescent="0.25">
      <c r="C1407" s="1"/>
      <c r="D1407" s="1"/>
      <c r="E1407" s="1"/>
      <c r="F1407" s="39"/>
      <c r="G1407" s="39"/>
      <c r="H1407" s="2"/>
      <c r="I1407" s="2"/>
      <c r="J1407" s="2"/>
      <c r="K1407" s="105" t="str">
        <f t="shared" ca="1" si="21"/>
        <v/>
      </c>
    </row>
    <row r="1408" spans="3:11" ht="27.6" customHeight="1" x14ac:dyDescent="0.25">
      <c r="C1408" s="1"/>
      <c r="D1408" s="1"/>
      <c r="E1408" s="1"/>
      <c r="F1408" s="39"/>
      <c r="G1408" s="39"/>
      <c r="H1408" s="2"/>
      <c r="I1408" s="2"/>
      <c r="J1408" s="2"/>
      <c r="K1408" s="105" t="str">
        <f t="shared" ca="1" si="21"/>
        <v/>
      </c>
    </row>
    <row r="1409" spans="3:11" ht="27.6" customHeight="1" x14ac:dyDescent="0.25">
      <c r="C1409" s="1"/>
      <c r="D1409" s="1"/>
      <c r="E1409" s="1"/>
      <c r="F1409" s="39"/>
      <c r="G1409" s="39"/>
      <c r="H1409" s="2"/>
      <c r="I1409" s="2"/>
      <c r="J1409" s="2"/>
      <c r="K1409" s="105" t="str">
        <f t="shared" ca="1" si="21"/>
        <v/>
      </c>
    </row>
    <row r="1410" spans="3:11" ht="27.6" customHeight="1" x14ac:dyDescent="0.25">
      <c r="C1410" s="1"/>
      <c r="D1410" s="1"/>
      <c r="E1410" s="1"/>
      <c r="F1410" s="39"/>
      <c r="G1410" s="39"/>
      <c r="H1410" s="2"/>
      <c r="I1410" s="2"/>
      <c r="J1410" s="2"/>
      <c r="K1410" s="105" t="str">
        <f t="shared" ca="1" si="21"/>
        <v/>
      </c>
    </row>
    <row r="1411" spans="3:11" ht="27.6" customHeight="1" x14ac:dyDescent="0.25">
      <c r="C1411" s="1"/>
      <c r="D1411" s="1"/>
      <c r="E1411" s="1"/>
      <c r="F1411" s="39"/>
      <c r="G1411" s="39"/>
      <c r="H1411" s="2"/>
      <c r="I1411" s="2"/>
      <c r="J1411" s="2"/>
      <c r="K1411" s="105" t="str">
        <f t="shared" ca="1" si="21"/>
        <v/>
      </c>
    </row>
    <row r="1412" spans="3:11" ht="27.6" customHeight="1" x14ac:dyDescent="0.25">
      <c r="C1412" s="1"/>
      <c r="D1412" s="1"/>
      <c r="E1412" s="1"/>
      <c r="F1412" s="39"/>
      <c r="G1412" s="39"/>
      <c r="H1412" s="2"/>
      <c r="I1412" s="2"/>
      <c r="J1412" s="2"/>
      <c r="K1412" s="105" t="str">
        <f t="shared" ca="1" si="21"/>
        <v/>
      </c>
    </row>
    <row r="1413" spans="3:11" ht="27.6" customHeight="1" x14ac:dyDescent="0.25">
      <c r="C1413" s="1"/>
      <c r="D1413" s="1"/>
      <c r="E1413" s="1"/>
      <c r="F1413" s="39"/>
      <c r="G1413" s="39"/>
      <c r="H1413" s="2"/>
      <c r="I1413" s="2"/>
      <c r="J1413" s="2"/>
      <c r="K1413" s="105" t="str">
        <f t="shared" ca="1" si="21"/>
        <v/>
      </c>
    </row>
    <row r="1414" spans="3:11" ht="27.6" customHeight="1" x14ac:dyDescent="0.25">
      <c r="C1414" s="1"/>
      <c r="D1414" s="1"/>
      <c r="E1414" s="1"/>
      <c r="F1414" s="39"/>
      <c r="G1414" s="39"/>
      <c r="H1414" s="2"/>
      <c r="I1414" s="2"/>
      <c r="J1414" s="2"/>
      <c r="K1414" s="105" t="str">
        <f t="shared" ref="K1414:K1477" ca="1" si="22">IFERROR(IF(C1414="","",IF(H1414="","Insertar la fecha de inicio",IF(I1414="","Insertar la fecha de finalización prevista",IF(AND(J1414&lt;&gt;"",J1414&gt;I1414),"Completado con retraso",IF(AND(J1414&lt;&gt;"",J1414&lt;=I1414),"Concluido",IF(AND(I1414&lt;TODAY(),J1414=""),"Atrasado",IF(AND(J1414="",H1414&lt;=TODAY(),I1414&gt;=TODAY()),"En curso",IF(H1414&gt;TODAY(),"No iniciado","")))))))),"")</f>
        <v/>
      </c>
    </row>
    <row r="1415" spans="3:11" ht="27.6" customHeight="1" x14ac:dyDescent="0.25">
      <c r="C1415" s="1"/>
      <c r="D1415" s="1"/>
      <c r="E1415" s="1"/>
      <c r="F1415" s="39"/>
      <c r="G1415" s="39"/>
      <c r="H1415" s="2"/>
      <c r="I1415" s="2"/>
      <c r="J1415" s="2"/>
      <c r="K1415" s="105" t="str">
        <f t="shared" ca="1" si="22"/>
        <v/>
      </c>
    </row>
    <row r="1416" spans="3:11" ht="27.6" customHeight="1" x14ac:dyDescent="0.25">
      <c r="C1416" s="1"/>
      <c r="D1416" s="1"/>
      <c r="E1416" s="1"/>
      <c r="F1416" s="39"/>
      <c r="G1416" s="39"/>
      <c r="H1416" s="2"/>
      <c r="I1416" s="2"/>
      <c r="J1416" s="2"/>
      <c r="K1416" s="105" t="str">
        <f t="shared" ca="1" si="22"/>
        <v/>
      </c>
    </row>
    <row r="1417" spans="3:11" ht="27.6" customHeight="1" x14ac:dyDescent="0.25">
      <c r="C1417" s="1"/>
      <c r="D1417" s="1"/>
      <c r="E1417" s="1"/>
      <c r="F1417" s="39"/>
      <c r="G1417" s="39"/>
      <c r="H1417" s="2"/>
      <c r="I1417" s="2"/>
      <c r="J1417" s="2"/>
      <c r="K1417" s="105" t="str">
        <f t="shared" ca="1" si="22"/>
        <v/>
      </c>
    </row>
    <row r="1418" spans="3:11" ht="27.6" customHeight="1" x14ac:dyDescent="0.25">
      <c r="C1418" s="1"/>
      <c r="D1418" s="1"/>
      <c r="E1418" s="1"/>
      <c r="F1418" s="39"/>
      <c r="G1418" s="39"/>
      <c r="H1418" s="2"/>
      <c r="I1418" s="2"/>
      <c r="J1418" s="2"/>
      <c r="K1418" s="105" t="str">
        <f t="shared" ca="1" si="22"/>
        <v/>
      </c>
    </row>
    <row r="1419" spans="3:11" ht="27.6" customHeight="1" x14ac:dyDescent="0.25">
      <c r="C1419" s="1"/>
      <c r="D1419" s="1"/>
      <c r="E1419" s="1"/>
      <c r="F1419" s="39"/>
      <c r="G1419" s="39"/>
      <c r="H1419" s="2"/>
      <c r="I1419" s="2"/>
      <c r="J1419" s="2"/>
      <c r="K1419" s="105" t="str">
        <f t="shared" ca="1" si="22"/>
        <v/>
      </c>
    </row>
    <row r="1420" spans="3:11" ht="27.6" customHeight="1" x14ac:dyDescent="0.25">
      <c r="C1420" s="1"/>
      <c r="D1420" s="1"/>
      <c r="E1420" s="1"/>
      <c r="F1420" s="39"/>
      <c r="G1420" s="39"/>
      <c r="H1420" s="2"/>
      <c r="I1420" s="2"/>
      <c r="J1420" s="2"/>
      <c r="K1420" s="105" t="str">
        <f t="shared" ca="1" si="22"/>
        <v/>
      </c>
    </row>
    <row r="1421" spans="3:11" ht="27.6" customHeight="1" x14ac:dyDescent="0.25">
      <c r="C1421" s="1"/>
      <c r="D1421" s="1"/>
      <c r="E1421" s="1"/>
      <c r="F1421" s="39"/>
      <c r="G1421" s="39"/>
      <c r="H1421" s="2"/>
      <c r="I1421" s="2"/>
      <c r="J1421" s="2"/>
      <c r="K1421" s="105" t="str">
        <f t="shared" ca="1" si="22"/>
        <v/>
      </c>
    </row>
    <row r="1422" spans="3:11" ht="27.6" customHeight="1" x14ac:dyDescent="0.25">
      <c r="C1422" s="1"/>
      <c r="D1422" s="1"/>
      <c r="E1422" s="1"/>
      <c r="F1422" s="39"/>
      <c r="G1422" s="39"/>
      <c r="H1422" s="2"/>
      <c r="I1422" s="2"/>
      <c r="J1422" s="2"/>
      <c r="K1422" s="105" t="str">
        <f t="shared" ca="1" si="22"/>
        <v/>
      </c>
    </row>
    <row r="1423" spans="3:11" ht="27.6" customHeight="1" x14ac:dyDescent="0.25">
      <c r="C1423" s="1"/>
      <c r="D1423" s="1"/>
      <c r="E1423" s="1"/>
      <c r="F1423" s="39"/>
      <c r="G1423" s="39"/>
      <c r="H1423" s="2"/>
      <c r="I1423" s="2"/>
      <c r="J1423" s="2"/>
      <c r="K1423" s="105" t="str">
        <f t="shared" ca="1" si="22"/>
        <v/>
      </c>
    </row>
    <row r="1424" spans="3:11" ht="27.6" customHeight="1" x14ac:dyDescent="0.25">
      <c r="C1424" s="1"/>
      <c r="D1424" s="1"/>
      <c r="E1424" s="1"/>
      <c r="F1424" s="39"/>
      <c r="G1424" s="39"/>
      <c r="H1424" s="2"/>
      <c r="I1424" s="2"/>
      <c r="J1424" s="2"/>
      <c r="K1424" s="105" t="str">
        <f t="shared" ca="1" si="22"/>
        <v/>
      </c>
    </row>
    <row r="1425" spans="3:11" ht="27.6" customHeight="1" x14ac:dyDescent="0.25">
      <c r="C1425" s="1"/>
      <c r="D1425" s="1"/>
      <c r="E1425" s="1"/>
      <c r="F1425" s="39"/>
      <c r="G1425" s="39"/>
      <c r="H1425" s="2"/>
      <c r="I1425" s="2"/>
      <c r="J1425" s="2"/>
      <c r="K1425" s="105" t="str">
        <f t="shared" ca="1" si="22"/>
        <v/>
      </c>
    </row>
    <row r="1426" spans="3:11" ht="27.6" customHeight="1" x14ac:dyDescent="0.25">
      <c r="C1426" s="1"/>
      <c r="D1426" s="1"/>
      <c r="E1426" s="1"/>
      <c r="F1426" s="39"/>
      <c r="G1426" s="39"/>
      <c r="H1426" s="2"/>
      <c r="I1426" s="2"/>
      <c r="J1426" s="2"/>
      <c r="K1426" s="105" t="str">
        <f t="shared" ca="1" si="22"/>
        <v/>
      </c>
    </row>
    <row r="1427" spans="3:11" ht="27.6" customHeight="1" x14ac:dyDescent="0.25">
      <c r="C1427" s="1"/>
      <c r="D1427" s="1"/>
      <c r="E1427" s="1"/>
      <c r="F1427" s="39"/>
      <c r="G1427" s="39"/>
      <c r="H1427" s="2"/>
      <c r="I1427" s="2"/>
      <c r="J1427" s="2"/>
      <c r="K1427" s="105" t="str">
        <f t="shared" ca="1" si="22"/>
        <v/>
      </c>
    </row>
    <row r="1428" spans="3:11" ht="27.6" customHeight="1" x14ac:dyDescent="0.25">
      <c r="C1428" s="1"/>
      <c r="D1428" s="1"/>
      <c r="E1428" s="1"/>
      <c r="F1428" s="39"/>
      <c r="G1428" s="39"/>
      <c r="H1428" s="2"/>
      <c r="I1428" s="2"/>
      <c r="J1428" s="2"/>
      <c r="K1428" s="105" t="str">
        <f t="shared" ca="1" si="22"/>
        <v/>
      </c>
    </row>
    <row r="1429" spans="3:11" ht="27.6" customHeight="1" x14ac:dyDescent="0.25">
      <c r="C1429" s="1"/>
      <c r="D1429" s="1"/>
      <c r="E1429" s="1"/>
      <c r="F1429" s="39"/>
      <c r="G1429" s="39"/>
      <c r="H1429" s="2"/>
      <c r="I1429" s="2"/>
      <c r="J1429" s="2"/>
      <c r="K1429" s="105" t="str">
        <f t="shared" ca="1" si="22"/>
        <v/>
      </c>
    </row>
    <row r="1430" spans="3:11" ht="27.6" customHeight="1" x14ac:dyDescent="0.25">
      <c r="C1430" s="1"/>
      <c r="D1430" s="1"/>
      <c r="E1430" s="1"/>
      <c r="F1430" s="39"/>
      <c r="G1430" s="39"/>
      <c r="H1430" s="2"/>
      <c r="I1430" s="2"/>
      <c r="J1430" s="2"/>
      <c r="K1430" s="105" t="str">
        <f t="shared" ca="1" si="22"/>
        <v/>
      </c>
    </row>
    <row r="1431" spans="3:11" ht="27.6" customHeight="1" x14ac:dyDescent="0.25">
      <c r="C1431" s="1"/>
      <c r="D1431" s="1"/>
      <c r="E1431" s="1"/>
      <c r="F1431" s="39"/>
      <c r="G1431" s="39"/>
      <c r="H1431" s="2"/>
      <c r="I1431" s="2"/>
      <c r="J1431" s="2"/>
      <c r="K1431" s="105" t="str">
        <f t="shared" ca="1" si="22"/>
        <v/>
      </c>
    </row>
    <row r="1432" spans="3:11" ht="27.6" customHeight="1" x14ac:dyDescent="0.25">
      <c r="C1432" s="1"/>
      <c r="D1432" s="1"/>
      <c r="E1432" s="1"/>
      <c r="F1432" s="39"/>
      <c r="G1432" s="39"/>
      <c r="H1432" s="2"/>
      <c r="I1432" s="2"/>
      <c r="J1432" s="2"/>
      <c r="K1432" s="105" t="str">
        <f t="shared" ca="1" si="22"/>
        <v/>
      </c>
    </row>
    <row r="1433" spans="3:11" ht="27.6" customHeight="1" x14ac:dyDescent="0.25">
      <c r="C1433" s="1"/>
      <c r="D1433" s="1"/>
      <c r="E1433" s="1"/>
      <c r="F1433" s="39"/>
      <c r="G1433" s="39"/>
      <c r="H1433" s="2"/>
      <c r="I1433" s="2"/>
      <c r="J1433" s="2"/>
      <c r="K1433" s="105" t="str">
        <f t="shared" ca="1" si="22"/>
        <v/>
      </c>
    </row>
    <row r="1434" spans="3:11" ht="27.6" customHeight="1" x14ac:dyDescent="0.25">
      <c r="C1434" s="1"/>
      <c r="D1434" s="1"/>
      <c r="E1434" s="1"/>
      <c r="F1434" s="39"/>
      <c r="G1434" s="39"/>
      <c r="H1434" s="2"/>
      <c r="I1434" s="2"/>
      <c r="J1434" s="2"/>
      <c r="K1434" s="105" t="str">
        <f t="shared" ca="1" si="22"/>
        <v/>
      </c>
    </row>
    <row r="1435" spans="3:11" ht="27.6" customHeight="1" x14ac:dyDescent="0.25">
      <c r="C1435" s="1"/>
      <c r="D1435" s="1"/>
      <c r="E1435" s="1"/>
      <c r="F1435" s="39"/>
      <c r="G1435" s="39"/>
      <c r="H1435" s="2"/>
      <c r="I1435" s="2"/>
      <c r="J1435" s="2"/>
      <c r="K1435" s="105" t="str">
        <f t="shared" ca="1" si="22"/>
        <v/>
      </c>
    </row>
    <row r="1436" spans="3:11" ht="27.6" customHeight="1" x14ac:dyDescent="0.25">
      <c r="C1436" s="1"/>
      <c r="D1436" s="1"/>
      <c r="E1436" s="1"/>
      <c r="F1436" s="39"/>
      <c r="G1436" s="39"/>
      <c r="H1436" s="2"/>
      <c r="I1436" s="2"/>
      <c r="J1436" s="2"/>
      <c r="K1436" s="105" t="str">
        <f t="shared" ca="1" si="22"/>
        <v/>
      </c>
    </row>
    <row r="1437" spans="3:11" ht="27.6" customHeight="1" x14ac:dyDescent="0.25">
      <c r="C1437" s="1"/>
      <c r="D1437" s="1"/>
      <c r="E1437" s="1"/>
      <c r="F1437" s="39"/>
      <c r="G1437" s="39"/>
      <c r="H1437" s="2"/>
      <c r="I1437" s="2"/>
      <c r="J1437" s="2"/>
      <c r="K1437" s="105" t="str">
        <f t="shared" ca="1" si="22"/>
        <v/>
      </c>
    </row>
    <row r="1438" spans="3:11" ht="27.6" customHeight="1" x14ac:dyDescent="0.25">
      <c r="C1438" s="1"/>
      <c r="D1438" s="1"/>
      <c r="E1438" s="1"/>
      <c r="F1438" s="39"/>
      <c r="G1438" s="39"/>
      <c r="H1438" s="2"/>
      <c r="I1438" s="2"/>
      <c r="J1438" s="2"/>
      <c r="K1438" s="105" t="str">
        <f t="shared" ca="1" si="22"/>
        <v/>
      </c>
    </row>
    <row r="1439" spans="3:11" ht="27.6" customHeight="1" x14ac:dyDescent="0.25">
      <c r="C1439" s="1"/>
      <c r="D1439" s="1"/>
      <c r="E1439" s="1"/>
      <c r="F1439" s="39"/>
      <c r="G1439" s="39"/>
      <c r="H1439" s="2"/>
      <c r="I1439" s="2"/>
      <c r="J1439" s="2"/>
      <c r="K1439" s="105" t="str">
        <f t="shared" ca="1" si="22"/>
        <v/>
      </c>
    </row>
    <row r="1440" spans="3:11" ht="27.6" customHeight="1" x14ac:dyDescent="0.25">
      <c r="C1440" s="1"/>
      <c r="D1440" s="1"/>
      <c r="E1440" s="1"/>
      <c r="F1440" s="39"/>
      <c r="G1440" s="39"/>
      <c r="H1440" s="2"/>
      <c r="I1440" s="2"/>
      <c r="J1440" s="2"/>
      <c r="K1440" s="105" t="str">
        <f t="shared" ca="1" si="22"/>
        <v/>
      </c>
    </row>
    <row r="1441" spans="3:11" ht="27.6" customHeight="1" x14ac:dyDescent="0.25">
      <c r="C1441" s="1"/>
      <c r="D1441" s="1"/>
      <c r="E1441" s="1"/>
      <c r="F1441" s="39"/>
      <c r="G1441" s="39"/>
      <c r="H1441" s="2"/>
      <c r="I1441" s="2"/>
      <c r="J1441" s="2"/>
      <c r="K1441" s="105" t="str">
        <f t="shared" ca="1" si="22"/>
        <v/>
      </c>
    </row>
    <row r="1442" spans="3:11" ht="27.6" customHeight="1" x14ac:dyDescent="0.25">
      <c r="C1442" s="1"/>
      <c r="D1442" s="1"/>
      <c r="E1442" s="1"/>
      <c r="F1442" s="39"/>
      <c r="G1442" s="39"/>
      <c r="H1442" s="2"/>
      <c r="I1442" s="2"/>
      <c r="J1442" s="2"/>
      <c r="K1442" s="105" t="str">
        <f t="shared" ca="1" si="22"/>
        <v/>
      </c>
    </row>
    <row r="1443" spans="3:11" ht="27.6" customHeight="1" x14ac:dyDescent="0.25">
      <c r="C1443" s="1"/>
      <c r="D1443" s="1"/>
      <c r="E1443" s="1"/>
      <c r="F1443" s="39"/>
      <c r="G1443" s="39"/>
      <c r="H1443" s="2"/>
      <c r="I1443" s="2"/>
      <c r="J1443" s="2"/>
      <c r="K1443" s="105" t="str">
        <f t="shared" ca="1" si="22"/>
        <v/>
      </c>
    </row>
    <row r="1444" spans="3:11" ht="27.6" customHeight="1" x14ac:dyDescent="0.25">
      <c r="C1444" s="1"/>
      <c r="D1444" s="1"/>
      <c r="E1444" s="1"/>
      <c r="F1444" s="39"/>
      <c r="G1444" s="39"/>
      <c r="H1444" s="2"/>
      <c r="I1444" s="2"/>
      <c r="J1444" s="2"/>
      <c r="K1444" s="105" t="str">
        <f t="shared" ca="1" si="22"/>
        <v/>
      </c>
    </row>
    <row r="1445" spans="3:11" ht="27.6" customHeight="1" x14ac:dyDescent="0.25">
      <c r="C1445" s="1"/>
      <c r="D1445" s="1"/>
      <c r="E1445" s="1"/>
      <c r="F1445" s="39"/>
      <c r="G1445" s="39"/>
      <c r="H1445" s="2"/>
      <c r="I1445" s="2"/>
      <c r="J1445" s="2"/>
      <c r="K1445" s="105" t="str">
        <f t="shared" ca="1" si="22"/>
        <v/>
      </c>
    </row>
    <row r="1446" spans="3:11" ht="27.6" customHeight="1" x14ac:dyDescent="0.25">
      <c r="C1446" s="1"/>
      <c r="D1446" s="1"/>
      <c r="E1446" s="1"/>
      <c r="F1446" s="39"/>
      <c r="G1446" s="39"/>
      <c r="H1446" s="2"/>
      <c r="I1446" s="2"/>
      <c r="J1446" s="2"/>
      <c r="K1446" s="105" t="str">
        <f t="shared" ca="1" si="22"/>
        <v/>
      </c>
    </row>
    <row r="1447" spans="3:11" ht="27.6" customHeight="1" x14ac:dyDescent="0.25">
      <c r="C1447" s="1"/>
      <c r="D1447" s="1"/>
      <c r="E1447" s="1"/>
      <c r="F1447" s="39"/>
      <c r="G1447" s="39"/>
      <c r="H1447" s="2"/>
      <c r="I1447" s="2"/>
      <c r="J1447" s="2"/>
      <c r="K1447" s="105" t="str">
        <f t="shared" ca="1" si="22"/>
        <v/>
      </c>
    </row>
    <row r="1448" spans="3:11" ht="27.6" customHeight="1" x14ac:dyDescent="0.25">
      <c r="C1448" s="1"/>
      <c r="D1448" s="1"/>
      <c r="E1448" s="1"/>
      <c r="F1448" s="39"/>
      <c r="G1448" s="39"/>
      <c r="H1448" s="2"/>
      <c r="I1448" s="2"/>
      <c r="J1448" s="2"/>
      <c r="K1448" s="105" t="str">
        <f t="shared" ca="1" si="22"/>
        <v/>
      </c>
    </row>
    <row r="1449" spans="3:11" ht="27.6" customHeight="1" x14ac:dyDescent="0.25">
      <c r="C1449" s="1"/>
      <c r="D1449" s="1"/>
      <c r="E1449" s="1"/>
      <c r="F1449" s="39"/>
      <c r="G1449" s="39"/>
      <c r="H1449" s="2"/>
      <c r="I1449" s="2"/>
      <c r="J1449" s="2"/>
      <c r="K1449" s="105" t="str">
        <f t="shared" ca="1" si="22"/>
        <v/>
      </c>
    </row>
    <row r="1450" spans="3:11" ht="27.6" customHeight="1" x14ac:dyDescent="0.25">
      <c r="C1450" s="1"/>
      <c r="D1450" s="1"/>
      <c r="E1450" s="1"/>
      <c r="F1450" s="39"/>
      <c r="G1450" s="39"/>
      <c r="H1450" s="2"/>
      <c r="I1450" s="2"/>
      <c r="J1450" s="2"/>
      <c r="K1450" s="105" t="str">
        <f t="shared" ca="1" si="22"/>
        <v/>
      </c>
    </row>
    <row r="1451" spans="3:11" ht="27.6" customHeight="1" x14ac:dyDescent="0.25">
      <c r="C1451" s="1"/>
      <c r="D1451" s="1"/>
      <c r="E1451" s="1"/>
      <c r="F1451" s="39"/>
      <c r="G1451" s="39"/>
      <c r="H1451" s="2"/>
      <c r="I1451" s="2"/>
      <c r="J1451" s="2"/>
      <c r="K1451" s="105" t="str">
        <f t="shared" ca="1" si="22"/>
        <v/>
      </c>
    </row>
    <row r="1452" spans="3:11" ht="27.6" customHeight="1" x14ac:dyDescent="0.25">
      <c r="C1452" s="1"/>
      <c r="D1452" s="1"/>
      <c r="E1452" s="1"/>
      <c r="F1452" s="39"/>
      <c r="G1452" s="39"/>
      <c r="H1452" s="2"/>
      <c r="I1452" s="2"/>
      <c r="J1452" s="2"/>
      <c r="K1452" s="105" t="str">
        <f t="shared" ca="1" si="22"/>
        <v/>
      </c>
    </row>
    <row r="1453" spans="3:11" ht="27.6" customHeight="1" x14ac:dyDescent="0.25">
      <c r="C1453" s="1"/>
      <c r="D1453" s="1"/>
      <c r="E1453" s="1"/>
      <c r="F1453" s="39"/>
      <c r="G1453" s="39"/>
      <c r="H1453" s="2"/>
      <c r="I1453" s="2"/>
      <c r="J1453" s="2"/>
      <c r="K1453" s="105" t="str">
        <f t="shared" ca="1" si="22"/>
        <v/>
      </c>
    </row>
    <row r="1454" spans="3:11" ht="27.6" customHeight="1" x14ac:dyDescent="0.25">
      <c r="C1454" s="1"/>
      <c r="D1454" s="1"/>
      <c r="E1454" s="1"/>
      <c r="F1454" s="39"/>
      <c r="G1454" s="39"/>
      <c r="H1454" s="2"/>
      <c r="I1454" s="2"/>
      <c r="J1454" s="2"/>
      <c r="K1454" s="105" t="str">
        <f t="shared" ca="1" si="22"/>
        <v/>
      </c>
    </row>
    <row r="1455" spans="3:11" ht="27.6" customHeight="1" x14ac:dyDescent="0.25">
      <c r="C1455" s="1"/>
      <c r="D1455" s="1"/>
      <c r="E1455" s="1"/>
      <c r="F1455" s="39"/>
      <c r="G1455" s="39"/>
      <c r="H1455" s="2"/>
      <c r="I1455" s="2"/>
      <c r="J1455" s="2"/>
      <c r="K1455" s="105" t="str">
        <f t="shared" ca="1" si="22"/>
        <v/>
      </c>
    </row>
    <row r="1456" spans="3:11" ht="27.6" customHeight="1" x14ac:dyDescent="0.25">
      <c r="C1456" s="1"/>
      <c r="D1456" s="1"/>
      <c r="E1456" s="1"/>
      <c r="F1456" s="39"/>
      <c r="G1456" s="39"/>
      <c r="H1456" s="2"/>
      <c r="I1456" s="2"/>
      <c r="J1456" s="2"/>
      <c r="K1456" s="105" t="str">
        <f t="shared" ca="1" si="22"/>
        <v/>
      </c>
    </row>
    <row r="1457" spans="3:11" ht="27.6" customHeight="1" x14ac:dyDescent="0.25">
      <c r="C1457" s="1"/>
      <c r="D1457" s="1"/>
      <c r="E1457" s="1"/>
      <c r="F1457" s="39"/>
      <c r="G1457" s="39"/>
      <c r="H1457" s="2"/>
      <c r="I1457" s="2"/>
      <c r="J1457" s="2"/>
      <c r="K1457" s="105" t="str">
        <f t="shared" ca="1" si="22"/>
        <v/>
      </c>
    </row>
    <row r="1458" spans="3:11" ht="27.6" customHeight="1" x14ac:dyDescent="0.25">
      <c r="C1458" s="1"/>
      <c r="D1458" s="1"/>
      <c r="E1458" s="1"/>
      <c r="F1458" s="39"/>
      <c r="G1458" s="39"/>
      <c r="H1458" s="2"/>
      <c r="I1458" s="2"/>
      <c r="J1458" s="2"/>
      <c r="K1458" s="105" t="str">
        <f t="shared" ca="1" si="22"/>
        <v/>
      </c>
    </row>
    <row r="1459" spans="3:11" ht="27.6" customHeight="1" x14ac:dyDescent="0.25">
      <c r="C1459" s="1"/>
      <c r="D1459" s="1"/>
      <c r="E1459" s="1"/>
      <c r="F1459" s="39"/>
      <c r="G1459" s="39"/>
      <c r="H1459" s="2"/>
      <c r="I1459" s="2"/>
      <c r="J1459" s="2"/>
      <c r="K1459" s="105" t="str">
        <f t="shared" ca="1" si="22"/>
        <v/>
      </c>
    </row>
    <row r="1460" spans="3:11" ht="27.6" customHeight="1" x14ac:dyDescent="0.25">
      <c r="C1460" s="1"/>
      <c r="D1460" s="1"/>
      <c r="E1460" s="1"/>
      <c r="F1460" s="39"/>
      <c r="G1460" s="39"/>
      <c r="H1460" s="2"/>
      <c r="I1460" s="2"/>
      <c r="J1460" s="2"/>
      <c r="K1460" s="105" t="str">
        <f t="shared" ca="1" si="22"/>
        <v/>
      </c>
    </row>
    <row r="1461" spans="3:11" ht="27.6" customHeight="1" x14ac:dyDescent="0.25">
      <c r="C1461" s="1"/>
      <c r="D1461" s="1"/>
      <c r="E1461" s="1"/>
      <c r="F1461" s="39"/>
      <c r="G1461" s="39"/>
      <c r="H1461" s="2"/>
      <c r="I1461" s="2"/>
      <c r="J1461" s="2"/>
      <c r="K1461" s="105" t="str">
        <f t="shared" ca="1" si="22"/>
        <v/>
      </c>
    </row>
    <row r="1462" spans="3:11" ht="27.6" customHeight="1" x14ac:dyDescent="0.25">
      <c r="C1462" s="1"/>
      <c r="D1462" s="1"/>
      <c r="E1462" s="1"/>
      <c r="F1462" s="39"/>
      <c r="G1462" s="39"/>
      <c r="H1462" s="2"/>
      <c r="I1462" s="2"/>
      <c r="J1462" s="2"/>
      <c r="K1462" s="105" t="str">
        <f t="shared" ca="1" si="22"/>
        <v/>
      </c>
    </row>
    <row r="1463" spans="3:11" ht="27.6" customHeight="1" x14ac:dyDescent="0.25">
      <c r="C1463" s="1"/>
      <c r="D1463" s="1"/>
      <c r="E1463" s="1"/>
      <c r="F1463" s="39"/>
      <c r="G1463" s="39"/>
      <c r="H1463" s="2"/>
      <c r="I1463" s="2"/>
      <c r="J1463" s="2"/>
      <c r="K1463" s="105" t="str">
        <f t="shared" ca="1" si="22"/>
        <v/>
      </c>
    </row>
    <row r="1464" spans="3:11" ht="27.6" customHeight="1" x14ac:dyDescent="0.25">
      <c r="C1464" s="1"/>
      <c r="D1464" s="1"/>
      <c r="E1464" s="1"/>
      <c r="F1464" s="39"/>
      <c r="G1464" s="39"/>
      <c r="H1464" s="2"/>
      <c r="I1464" s="2"/>
      <c r="J1464" s="2"/>
      <c r="K1464" s="105" t="str">
        <f t="shared" ca="1" si="22"/>
        <v/>
      </c>
    </row>
    <row r="1465" spans="3:11" ht="27.6" customHeight="1" x14ac:dyDescent="0.25">
      <c r="C1465" s="1"/>
      <c r="D1465" s="1"/>
      <c r="E1465" s="1"/>
      <c r="F1465" s="39"/>
      <c r="G1465" s="39"/>
      <c r="H1465" s="2"/>
      <c r="I1465" s="2"/>
      <c r="J1465" s="2"/>
      <c r="K1465" s="105" t="str">
        <f t="shared" ca="1" si="22"/>
        <v/>
      </c>
    </row>
    <row r="1466" spans="3:11" ht="27.6" customHeight="1" x14ac:dyDescent="0.25">
      <c r="C1466" s="1"/>
      <c r="D1466" s="1"/>
      <c r="E1466" s="1"/>
      <c r="F1466" s="39"/>
      <c r="G1466" s="39"/>
      <c r="H1466" s="2"/>
      <c r="I1466" s="2"/>
      <c r="J1466" s="2"/>
      <c r="K1466" s="105" t="str">
        <f t="shared" ca="1" si="22"/>
        <v/>
      </c>
    </row>
    <row r="1467" spans="3:11" ht="27.6" customHeight="1" x14ac:dyDescent="0.25">
      <c r="C1467" s="1"/>
      <c r="D1467" s="1"/>
      <c r="E1467" s="1"/>
      <c r="F1467" s="39"/>
      <c r="G1467" s="39"/>
      <c r="H1467" s="2"/>
      <c r="I1467" s="2"/>
      <c r="J1467" s="2"/>
      <c r="K1467" s="105" t="str">
        <f t="shared" ca="1" si="22"/>
        <v/>
      </c>
    </row>
    <row r="1468" spans="3:11" ht="27.6" customHeight="1" x14ac:dyDescent="0.25">
      <c r="C1468" s="1"/>
      <c r="D1468" s="1"/>
      <c r="E1468" s="1"/>
      <c r="F1468" s="39"/>
      <c r="G1468" s="39"/>
      <c r="H1468" s="2"/>
      <c r="I1468" s="2"/>
      <c r="J1468" s="2"/>
      <c r="K1468" s="105" t="str">
        <f t="shared" ca="1" si="22"/>
        <v/>
      </c>
    </row>
    <row r="1469" spans="3:11" ht="27.6" customHeight="1" x14ac:dyDescent="0.25">
      <c r="C1469" s="1"/>
      <c r="D1469" s="1"/>
      <c r="E1469" s="1"/>
      <c r="F1469" s="39"/>
      <c r="G1469" s="39"/>
      <c r="H1469" s="2"/>
      <c r="I1469" s="2"/>
      <c r="J1469" s="2"/>
      <c r="K1469" s="105" t="str">
        <f t="shared" ca="1" si="22"/>
        <v/>
      </c>
    </row>
    <row r="1470" spans="3:11" ht="27.6" customHeight="1" x14ac:dyDescent="0.25">
      <c r="C1470" s="1"/>
      <c r="D1470" s="1"/>
      <c r="E1470" s="1"/>
      <c r="F1470" s="39"/>
      <c r="G1470" s="39"/>
      <c r="H1470" s="2"/>
      <c r="I1470" s="2"/>
      <c r="J1470" s="2"/>
      <c r="K1470" s="105" t="str">
        <f t="shared" ca="1" si="22"/>
        <v/>
      </c>
    </row>
    <row r="1471" spans="3:11" ht="27.6" customHeight="1" x14ac:dyDescent="0.25">
      <c r="C1471" s="1"/>
      <c r="D1471" s="1"/>
      <c r="E1471" s="1"/>
      <c r="F1471" s="39"/>
      <c r="G1471" s="39"/>
      <c r="H1471" s="2"/>
      <c r="I1471" s="2"/>
      <c r="J1471" s="2"/>
      <c r="K1471" s="105" t="str">
        <f t="shared" ca="1" si="22"/>
        <v/>
      </c>
    </row>
    <row r="1472" spans="3:11" ht="27.6" customHeight="1" x14ac:dyDescent="0.25">
      <c r="C1472" s="1"/>
      <c r="D1472" s="1"/>
      <c r="E1472" s="1"/>
      <c r="F1472" s="39"/>
      <c r="G1472" s="39"/>
      <c r="H1472" s="2"/>
      <c r="I1472" s="2"/>
      <c r="J1472" s="2"/>
      <c r="K1472" s="105" t="str">
        <f t="shared" ca="1" si="22"/>
        <v/>
      </c>
    </row>
    <row r="1473" spans="3:11" ht="27.6" customHeight="1" x14ac:dyDescent="0.25">
      <c r="C1473" s="1"/>
      <c r="D1473" s="1"/>
      <c r="E1473" s="1"/>
      <c r="F1473" s="39"/>
      <c r="G1473" s="39"/>
      <c r="H1473" s="2"/>
      <c r="I1473" s="2"/>
      <c r="J1473" s="2"/>
      <c r="K1473" s="105" t="str">
        <f t="shared" ca="1" si="22"/>
        <v/>
      </c>
    </row>
    <row r="1474" spans="3:11" ht="27.6" customHeight="1" x14ac:dyDescent="0.25">
      <c r="C1474" s="1"/>
      <c r="D1474" s="1"/>
      <c r="E1474" s="1"/>
      <c r="F1474" s="39"/>
      <c r="G1474" s="39"/>
      <c r="H1474" s="2"/>
      <c r="I1474" s="2"/>
      <c r="J1474" s="2"/>
      <c r="K1474" s="105" t="str">
        <f t="shared" ca="1" si="22"/>
        <v/>
      </c>
    </row>
    <row r="1475" spans="3:11" ht="27.6" customHeight="1" x14ac:dyDescent="0.25">
      <c r="C1475" s="1"/>
      <c r="D1475" s="1"/>
      <c r="E1475" s="1"/>
      <c r="F1475" s="39"/>
      <c r="G1475" s="39"/>
      <c r="H1475" s="2"/>
      <c r="I1475" s="2"/>
      <c r="J1475" s="2"/>
      <c r="K1475" s="105" t="str">
        <f t="shared" ca="1" si="22"/>
        <v/>
      </c>
    </row>
    <row r="1476" spans="3:11" ht="27.6" customHeight="1" x14ac:dyDescent="0.25">
      <c r="C1476" s="1"/>
      <c r="D1476" s="1"/>
      <c r="E1476" s="1"/>
      <c r="F1476" s="39"/>
      <c r="G1476" s="39"/>
      <c r="H1476" s="2"/>
      <c r="I1476" s="2"/>
      <c r="J1476" s="2"/>
      <c r="K1476" s="105" t="str">
        <f t="shared" ca="1" si="22"/>
        <v/>
      </c>
    </row>
    <row r="1477" spans="3:11" ht="27.6" customHeight="1" x14ac:dyDescent="0.25">
      <c r="C1477" s="1"/>
      <c r="D1477" s="1"/>
      <c r="E1477" s="1"/>
      <c r="F1477" s="39"/>
      <c r="G1477" s="39"/>
      <c r="H1477" s="2"/>
      <c r="I1477" s="2"/>
      <c r="J1477" s="2"/>
      <c r="K1477" s="105" t="str">
        <f t="shared" ca="1" si="22"/>
        <v/>
      </c>
    </row>
    <row r="1478" spans="3:11" ht="27.6" customHeight="1" x14ac:dyDescent="0.25">
      <c r="C1478" s="1"/>
      <c r="D1478" s="1"/>
      <c r="E1478" s="1"/>
      <c r="F1478" s="39"/>
      <c r="G1478" s="39"/>
      <c r="H1478" s="2"/>
      <c r="I1478" s="2"/>
      <c r="J1478" s="2"/>
      <c r="K1478" s="105" t="str">
        <f t="shared" ref="K1478:K1541" ca="1" si="23">IFERROR(IF(C1478="","",IF(H1478="","Insertar la fecha de inicio",IF(I1478="","Insertar la fecha de finalización prevista",IF(AND(J1478&lt;&gt;"",J1478&gt;I1478),"Completado con retraso",IF(AND(J1478&lt;&gt;"",J1478&lt;=I1478),"Concluido",IF(AND(I1478&lt;TODAY(),J1478=""),"Atrasado",IF(AND(J1478="",H1478&lt;=TODAY(),I1478&gt;=TODAY()),"En curso",IF(H1478&gt;TODAY(),"No iniciado","")))))))),"")</f>
        <v/>
      </c>
    </row>
    <row r="1479" spans="3:11" ht="27.6" customHeight="1" x14ac:dyDescent="0.25">
      <c r="C1479" s="1"/>
      <c r="D1479" s="1"/>
      <c r="E1479" s="1"/>
      <c r="F1479" s="39"/>
      <c r="G1479" s="39"/>
      <c r="H1479" s="2"/>
      <c r="I1479" s="2"/>
      <c r="J1479" s="2"/>
      <c r="K1479" s="105" t="str">
        <f t="shared" ca="1" si="23"/>
        <v/>
      </c>
    </row>
    <row r="1480" spans="3:11" ht="27.6" customHeight="1" x14ac:dyDescent="0.25">
      <c r="C1480" s="1"/>
      <c r="D1480" s="1"/>
      <c r="E1480" s="1"/>
      <c r="F1480" s="39"/>
      <c r="G1480" s="39"/>
      <c r="H1480" s="2"/>
      <c r="I1480" s="2"/>
      <c r="J1480" s="2"/>
      <c r="K1480" s="105" t="str">
        <f t="shared" ca="1" si="23"/>
        <v/>
      </c>
    </row>
    <row r="1481" spans="3:11" ht="27.6" customHeight="1" x14ac:dyDescent="0.25">
      <c r="C1481" s="1"/>
      <c r="D1481" s="1"/>
      <c r="E1481" s="1"/>
      <c r="F1481" s="39"/>
      <c r="G1481" s="39"/>
      <c r="H1481" s="2"/>
      <c r="I1481" s="2"/>
      <c r="J1481" s="2"/>
      <c r="K1481" s="105" t="str">
        <f t="shared" ca="1" si="23"/>
        <v/>
      </c>
    </row>
    <row r="1482" spans="3:11" ht="27.6" customHeight="1" x14ac:dyDescent="0.25">
      <c r="C1482" s="1"/>
      <c r="D1482" s="1"/>
      <c r="E1482" s="1"/>
      <c r="F1482" s="39"/>
      <c r="G1482" s="39"/>
      <c r="H1482" s="2"/>
      <c r="I1482" s="2"/>
      <c r="J1482" s="2"/>
      <c r="K1482" s="105" t="str">
        <f t="shared" ca="1" si="23"/>
        <v/>
      </c>
    </row>
    <row r="1483" spans="3:11" ht="27.6" customHeight="1" x14ac:dyDescent="0.25">
      <c r="C1483" s="1"/>
      <c r="D1483" s="1"/>
      <c r="E1483" s="1"/>
      <c r="F1483" s="39"/>
      <c r="G1483" s="39"/>
      <c r="H1483" s="2"/>
      <c r="I1483" s="2"/>
      <c r="J1483" s="2"/>
      <c r="K1483" s="105" t="str">
        <f t="shared" ca="1" si="23"/>
        <v/>
      </c>
    </row>
    <row r="1484" spans="3:11" ht="27.6" customHeight="1" x14ac:dyDescent="0.25">
      <c r="C1484" s="1"/>
      <c r="D1484" s="1"/>
      <c r="E1484" s="1"/>
      <c r="F1484" s="39"/>
      <c r="G1484" s="39"/>
      <c r="H1484" s="2"/>
      <c r="I1484" s="2"/>
      <c r="J1484" s="2"/>
      <c r="K1484" s="105" t="str">
        <f t="shared" ca="1" si="23"/>
        <v/>
      </c>
    </row>
    <row r="1485" spans="3:11" ht="27.6" customHeight="1" x14ac:dyDescent="0.25">
      <c r="C1485" s="1"/>
      <c r="D1485" s="1"/>
      <c r="E1485" s="1"/>
      <c r="F1485" s="39"/>
      <c r="G1485" s="39"/>
      <c r="H1485" s="2"/>
      <c r="I1485" s="2"/>
      <c r="J1485" s="2"/>
      <c r="K1485" s="105" t="str">
        <f t="shared" ca="1" si="23"/>
        <v/>
      </c>
    </row>
    <row r="1486" spans="3:11" ht="27.6" customHeight="1" x14ac:dyDescent="0.25">
      <c r="C1486" s="1"/>
      <c r="D1486" s="1"/>
      <c r="E1486" s="1"/>
      <c r="F1486" s="39"/>
      <c r="G1486" s="39"/>
      <c r="H1486" s="2"/>
      <c r="I1486" s="2"/>
      <c r="J1486" s="2"/>
      <c r="K1486" s="105" t="str">
        <f t="shared" ca="1" si="23"/>
        <v/>
      </c>
    </row>
    <row r="1487" spans="3:11" ht="27.6" customHeight="1" x14ac:dyDescent="0.25">
      <c r="C1487" s="1"/>
      <c r="D1487" s="1"/>
      <c r="E1487" s="1"/>
      <c r="F1487" s="39"/>
      <c r="G1487" s="39"/>
      <c r="H1487" s="2"/>
      <c r="I1487" s="2"/>
      <c r="J1487" s="2"/>
      <c r="K1487" s="105" t="str">
        <f t="shared" ca="1" si="23"/>
        <v/>
      </c>
    </row>
    <row r="1488" spans="3:11" ht="27.6" customHeight="1" x14ac:dyDescent="0.25">
      <c r="C1488" s="1"/>
      <c r="D1488" s="1"/>
      <c r="E1488" s="1"/>
      <c r="F1488" s="39"/>
      <c r="G1488" s="39"/>
      <c r="H1488" s="2"/>
      <c r="I1488" s="2"/>
      <c r="J1488" s="2"/>
      <c r="K1488" s="105" t="str">
        <f t="shared" ca="1" si="23"/>
        <v/>
      </c>
    </row>
    <row r="1489" spans="3:11" ht="27.6" customHeight="1" x14ac:dyDescent="0.25">
      <c r="C1489" s="1"/>
      <c r="D1489" s="1"/>
      <c r="E1489" s="1"/>
      <c r="F1489" s="39"/>
      <c r="G1489" s="39"/>
      <c r="H1489" s="2"/>
      <c r="I1489" s="2"/>
      <c r="J1489" s="2"/>
      <c r="K1489" s="105" t="str">
        <f t="shared" ca="1" si="23"/>
        <v/>
      </c>
    </row>
    <row r="1490" spans="3:11" ht="27.6" customHeight="1" x14ac:dyDescent="0.25">
      <c r="C1490" s="1"/>
      <c r="D1490" s="1"/>
      <c r="E1490" s="1"/>
      <c r="F1490" s="39"/>
      <c r="G1490" s="39"/>
      <c r="H1490" s="2"/>
      <c r="I1490" s="2"/>
      <c r="J1490" s="2"/>
      <c r="K1490" s="105" t="str">
        <f t="shared" ca="1" si="23"/>
        <v/>
      </c>
    </row>
    <row r="1491" spans="3:11" ht="27.6" customHeight="1" x14ac:dyDescent="0.25">
      <c r="C1491" s="1"/>
      <c r="D1491" s="1"/>
      <c r="E1491" s="1"/>
      <c r="F1491" s="39"/>
      <c r="G1491" s="39"/>
      <c r="H1491" s="2"/>
      <c r="I1491" s="2"/>
      <c r="J1491" s="2"/>
      <c r="K1491" s="105" t="str">
        <f t="shared" ca="1" si="23"/>
        <v/>
      </c>
    </row>
    <row r="1492" spans="3:11" ht="27.6" customHeight="1" x14ac:dyDescent="0.25">
      <c r="C1492" s="1"/>
      <c r="D1492" s="1"/>
      <c r="E1492" s="1"/>
      <c r="F1492" s="39"/>
      <c r="G1492" s="39"/>
      <c r="H1492" s="2"/>
      <c r="I1492" s="2"/>
      <c r="J1492" s="2"/>
      <c r="K1492" s="105" t="str">
        <f t="shared" ca="1" si="23"/>
        <v/>
      </c>
    </row>
    <row r="1493" spans="3:11" ht="27.6" customHeight="1" x14ac:dyDescent="0.25">
      <c r="C1493" s="1"/>
      <c r="D1493" s="1"/>
      <c r="E1493" s="1"/>
      <c r="F1493" s="39"/>
      <c r="G1493" s="39"/>
      <c r="H1493" s="2"/>
      <c r="I1493" s="2"/>
      <c r="J1493" s="2"/>
      <c r="K1493" s="105" t="str">
        <f t="shared" ca="1" si="23"/>
        <v/>
      </c>
    </row>
    <row r="1494" spans="3:11" ht="27.6" customHeight="1" x14ac:dyDescent="0.25">
      <c r="C1494" s="1"/>
      <c r="D1494" s="1"/>
      <c r="E1494" s="1"/>
      <c r="F1494" s="39"/>
      <c r="G1494" s="39"/>
      <c r="H1494" s="2"/>
      <c r="I1494" s="2"/>
      <c r="J1494" s="2"/>
      <c r="K1494" s="105" t="str">
        <f t="shared" ca="1" si="23"/>
        <v/>
      </c>
    </row>
    <row r="1495" spans="3:11" ht="27.6" customHeight="1" x14ac:dyDescent="0.25">
      <c r="C1495" s="1"/>
      <c r="D1495" s="1"/>
      <c r="E1495" s="1"/>
      <c r="F1495" s="39"/>
      <c r="G1495" s="39"/>
      <c r="H1495" s="2"/>
      <c r="I1495" s="2"/>
      <c r="J1495" s="2"/>
      <c r="K1495" s="105" t="str">
        <f t="shared" ca="1" si="23"/>
        <v/>
      </c>
    </row>
    <row r="1496" spans="3:11" ht="27.6" customHeight="1" x14ac:dyDescent="0.25">
      <c r="C1496" s="1"/>
      <c r="D1496" s="1"/>
      <c r="E1496" s="1"/>
      <c r="F1496" s="39"/>
      <c r="G1496" s="39"/>
      <c r="H1496" s="2"/>
      <c r="I1496" s="2"/>
      <c r="J1496" s="2"/>
      <c r="K1496" s="105" t="str">
        <f t="shared" ca="1" si="23"/>
        <v/>
      </c>
    </row>
    <row r="1497" spans="3:11" ht="27.6" customHeight="1" x14ac:dyDescent="0.25">
      <c r="C1497" s="1"/>
      <c r="D1497" s="1"/>
      <c r="E1497" s="1"/>
      <c r="F1497" s="39"/>
      <c r="G1497" s="39"/>
      <c r="H1497" s="2"/>
      <c r="I1497" s="2"/>
      <c r="J1497" s="2"/>
      <c r="K1497" s="105" t="str">
        <f t="shared" ca="1" si="23"/>
        <v/>
      </c>
    </row>
    <row r="1498" spans="3:11" ht="27.6" customHeight="1" x14ac:dyDescent="0.25">
      <c r="C1498" s="1"/>
      <c r="D1498" s="1"/>
      <c r="E1498" s="1"/>
      <c r="F1498" s="39"/>
      <c r="G1498" s="39"/>
      <c r="H1498" s="2"/>
      <c r="I1498" s="2"/>
      <c r="J1498" s="2"/>
      <c r="K1498" s="105" t="str">
        <f t="shared" ca="1" si="23"/>
        <v/>
      </c>
    </row>
    <row r="1499" spans="3:11" ht="27.6" customHeight="1" x14ac:dyDescent="0.25">
      <c r="C1499" s="1"/>
      <c r="D1499" s="1"/>
      <c r="E1499" s="1"/>
      <c r="F1499" s="39"/>
      <c r="G1499" s="39"/>
      <c r="H1499" s="2"/>
      <c r="I1499" s="2"/>
      <c r="J1499" s="2"/>
      <c r="K1499" s="105" t="str">
        <f t="shared" ca="1" si="23"/>
        <v/>
      </c>
    </row>
    <row r="1500" spans="3:11" ht="27.6" customHeight="1" x14ac:dyDescent="0.25">
      <c r="C1500" s="1"/>
      <c r="D1500" s="1"/>
      <c r="E1500" s="1"/>
      <c r="F1500" s="39"/>
      <c r="G1500" s="39"/>
      <c r="H1500" s="2"/>
      <c r="I1500" s="2"/>
      <c r="J1500" s="2"/>
      <c r="K1500" s="105" t="str">
        <f t="shared" ca="1" si="23"/>
        <v/>
      </c>
    </row>
    <row r="1501" spans="3:11" ht="27.6" customHeight="1" x14ac:dyDescent="0.25">
      <c r="C1501" s="1"/>
      <c r="D1501" s="1"/>
      <c r="E1501" s="1"/>
      <c r="F1501" s="39"/>
      <c r="G1501" s="39"/>
      <c r="H1501" s="2"/>
      <c r="I1501" s="2"/>
      <c r="J1501" s="2"/>
      <c r="K1501" s="105" t="str">
        <f t="shared" ca="1" si="23"/>
        <v/>
      </c>
    </row>
    <row r="1502" spans="3:11" ht="27.6" customHeight="1" x14ac:dyDescent="0.25">
      <c r="C1502" s="1"/>
      <c r="D1502" s="1"/>
      <c r="E1502" s="1"/>
      <c r="F1502" s="39"/>
      <c r="G1502" s="39"/>
      <c r="H1502" s="2"/>
      <c r="I1502" s="2"/>
      <c r="J1502" s="2"/>
      <c r="K1502" s="105" t="str">
        <f t="shared" ca="1" si="23"/>
        <v/>
      </c>
    </row>
    <row r="1503" spans="3:11" ht="27.6" customHeight="1" x14ac:dyDescent="0.25">
      <c r="C1503" s="1"/>
      <c r="D1503" s="1"/>
      <c r="E1503" s="1"/>
      <c r="F1503" s="39"/>
      <c r="G1503" s="39"/>
      <c r="H1503" s="2"/>
      <c r="I1503" s="2"/>
      <c r="J1503" s="2"/>
      <c r="K1503" s="105" t="str">
        <f t="shared" ca="1" si="23"/>
        <v/>
      </c>
    </row>
    <row r="1504" spans="3:11" ht="27.6" customHeight="1" x14ac:dyDescent="0.25">
      <c r="C1504" s="1"/>
      <c r="D1504" s="1"/>
      <c r="E1504" s="1"/>
      <c r="F1504" s="39"/>
      <c r="G1504" s="39"/>
      <c r="H1504" s="2"/>
      <c r="I1504" s="2"/>
      <c r="J1504" s="2"/>
      <c r="K1504" s="105" t="str">
        <f t="shared" ca="1" si="23"/>
        <v/>
      </c>
    </row>
    <row r="1505" spans="3:11" ht="27.6" customHeight="1" x14ac:dyDescent="0.25">
      <c r="C1505" s="1"/>
      <c r="D1505" s="1"/>
      <c r="E1505" s="1"/>
      <c r="F1505" s="39"/>
      <c r="G1505" s="39"/>
      <c r="H1505" s="2"/>
      <c r="I1505" s="2"/>
      <c r="J1505" s="2"/>
      <c r="K1505" s="105" t="str">
        <f t="shared" ca="1" si="23"/>
        <v/>
      </c>
    </row>
    <row r="1506" spans="3:11" ht="27.6" customHeight="1" x14ac:dyDescent="0.25">
      <c r="C1506" s="1"/>
      <c r="D1506" s="1"/>
      <c r="E1506" s="1"/>
      <c r="F1506" s="39"/>
      <c r="G1506" s="39"/>
      <c r="H1506" s="2"/>
      <c r="I1506" s="2"/>
      <c r="J1506" s="2"/>
      <c r="K1506" s="105" t="str">
        <f t="shared" ca="1" si="23"/>
        <v/>
      </c>
    </row>
    <row r="1507" spans="3:11" ht="27.6" customHeight="1" x14ac:dyDescent="0.25">
      <c r="C1507" s="1"/>
      <c r="D1507" s="1"/>
      <c r="E1507" s="1"/>
      <c r="F1507" s="39"/>
      <c r="G1507" s="39"/>
      <c r="H1507" s="2"/>
      <c r="I1507" s="2"/>
      <c r="J1507" s="2"/>
      <c r="K1507" s="105" t="str">
        <f t="shared" ca="1" si="23"/>
        <v/>
      </c>
    </row>
    <row r="1508" spans="3:11" ht="27.6" customHeight="1" x14ac:dyDescent="0.25">
      <c r="C1508" s="1"/>
      <c r="D1508" s="1"/>
      <c r="E1508" s="1"/>
      <c r="F1508" s="39"/>
      <c r="G1508" s="39"/>
      <c r="H1508" s="2"/>
      <c r="I1508" s="2"/>
      <c r="J1508" s="2"/>
      <c r="K1508" s="105" t="str">
        <f t="shared" ca="1" si="23"/>
        <v/>
      </c>
    </row>
    <row r="1509" spans="3:11" ht="27.6" customHeight="1" x14ac:dyDescent="0.25">
      <c r="C1509" s="1"/>
      <c r="D1509" s="1"/>
      <c r="E1509" s="1"/>
      <c r="F1509" s="39"/>
      <c r="G1509" s="39"/>
      <c r="H1509" s="2"/>
      <c r="I1509" s="2"/>
      <c r="J1509" s="2"/>
      <c r="K1509" s="105" t="str">
        <f t="shared" ca="1" si="23"/>
        <v/>
      </c>
    </row>
    <row r="1510" spans="3:11" ht="27.6" customHeight="1" x14ac:dyDescent="0.25">
      <c r="C1510" s="1"/>
      <c r="D1510" s="1"/>
      <c r="E1510" s="1"/>
      <c r="F1510" s="39"/>
      <c r="G1510" s="39"/>
      <c r="H1510" s="2"/>
      <c r="I1510" s="2"/>
      <c r="J1510" s="2"/>
      <c r="K1510" s="105" t="str">
        <f t="shared" ca="1" si="23"/>
        <v/>
      </c>
    </row>
    <row r="1511" spans="3:11" ht="27.6" customHeight="1" x14ac:dyDescent="0.25">
      <c r="C1511" s="1"/>
      <c r="D1511" s="1"/>
      <c r="E1511" s="1"/>
      <c r="F1511" s="39"/>
      <c r="G1511" s="39"/>
      <c r="H1511" s="2"/>
      <c r="I1511" s="2"/>
      <c r="J1511" s="2"/>
      <c r="K1511" s="105" t="str">
        <f t="shared" ca="1" si="23"/>
        <v/>
      </c>
    </row>
    <row r="1512" spans="3:11" ht="27.6" customHeight="1" x14ac:dyDescent="0.25">
      <c r="C1512" s="1"/>
      <c r="D1512" s="1"/>
      <c r="E1512" s="1"/>
      <c r="F1512" s="39"/>
      <c r="G1512" s="39"/>
      <c r="H1512" s="2"/>
      <c r="I1512" s="2"/>
      <c r="J1512" s="2"/>
      <c r="K1512" s="105" t="str">
        <f t="shared" ca="1" si="23"/>
        <v/>
      </c>
    </row>
    <row r="1513" spans="3:11" ht="27.6" customHeight="1" x14ac:dyDescent="0.25">
      <c r="C1513" s="1"/>
      <c r="D1513" s="1"/>
      <c r="E1513" s="1"/>
      <c r="F1513" s="39"/>
      <c r="G1513" s="39"/>
      <c r="H1513" s="2"/>
      <c r="I1513" s="2"/>
      <c r="J1513" s="2"/>
      <c r="K1513" s="105" t="str">
        <f t="shared" ca="1" si="23"/>
        <v/>
      </c>
    </row>
    <row r="1514" spans="3:11" ht="27.6" customHeight="1" x14ac:dyDescent="0.25">
      <c r="C1514" s="1"/>
      <c r="D1514" s="1"/>
      <c r="E1514" s="1"/>
      <c r="F1514" s="39"/>
      <c r="G1514" s="39"/>
      <c r="H1514" s="2"/>
      <c r="I1514" s="2"/>
      <c r="J1514" s="2"/>
      <c r="K1514" s="105" t="str">
        <f t="shared" ca="1" si="23"/>
        <v/>
      </c>
    </row>
    <row r="1515" spans="3:11" ht="27.6" customHeight="1" x14ac:dyDescent="0.25">
      <c r="C1515" s="1"/>
      <c r="D1515" s="1"/>
      <c r="E1515" s="1"/>
      <c r="F1515" s="39"/>
      <c r="G1515" s="39"/>
      <c r="H1515" s="2"/>
      <c r="I1515" s="2"/>
      <c r="J1515" s="2"/>
      <c r="K1515" s="105" t="str">
        <f t="shared" ca="1" si="23"/>
        <v/>
      </c>
    </row>
    <row r="1516" spans="3:11" ht="27.6" customHeight="1" x14ac:dyDescent="0.25">
      <c r="C1516" s="1"/>
      <c r="D1516" s="1"/>
      <c r="E1516" s="1"/>
      <c r="F1516" s="39"/>
      <c r="G1516" s="39"/>
      <c r="H1516" s="2"/>
      <c r="I1516" s="2"/>
      <c r="J1516" s="2"/>
      <c r="K1516" s="105" t="str">
        <f t="shared" ca="1" si="23"/>
        <v/>
      </c>
    </row>
    <row r="1517" spans="3:11" ht="27.6" customHeight="1" x14ac:dyDescent="0.25">
      <c r="C1517" s="1"/>
      <c r="D1517" s="1"/>
      <c r="E1517" s="1"/>
      <c r="F1517" s="39"/>
      <c r="G1517" s="39"/>
      <c r="H1517" s="2"/>
      <c r="I1517" s="2"/>
      <c r="J1517" s="2"/>
      <c r="K1517" s="105" t="str">
        <f t="shared" ca="1" si="23"/>
        <v/>
      </c>
    </row>
    <row r="1518" spans="3:11" ht="27.6" customHeight="1" x14ac:dyDescent="0.25">
      <c r="C1518" s="1"/>
      <c r="D1518" s="1"/>
      <c r="E1518" s="1"/>
      <c r="F1518" s="39"/>
      <c r="G1518" s="39"/>
      <c r="H1518" s="2"/>
      <c r="I1518" s="2"/>
      <c r="J1518" s="2"/>
      <c r="K1518" s="105" t="str">
        <f t="shared" ca="1" si="23"/>
        <v/>
      </c>
    </row>
    <row r="1519" spans="3:11" ht="27.6" customHeight="1" x14ac:dyDescent="0.25">
      <c r="C1519" s="1"/>
      <c r="D1519" s="1"/>
      <c r="E1519" s="1"/>
      <c r="F1519" s="39"/>
      <c r="G1519" s="39"/>
      <c r="H1519" s="2"/>
      <c r="I1519" s="2"/>
      <c r="J1519" s="2"/>
      <c r="K1519" s="105" t="str">
        <f t="shared" ca="1" si="23"/>
        <v/>
      </c>
    </row>
    <row r="1520" spans="3:11" ht="27.6" customHeight="1" x14ac:dyDescent="0.25">
      <c r="C1520" s="1"/>
      <c r="D1520" s="1"/>
      <c r="E1520" s="1"/>
      <c r="F1520" s="39"/>
      <c r="G1520" s="39"/>
      <c r="H1520" s="2"/>
      <c r="I1520" s="2"/>
      <c r="J1520" s="2"/>
      <c r="K1520" s="105" t="str">
        <f t="shared" ca="1" si="23"/>
        <v/>
      </c>
    </row>
    <row r="1521" spans="3:11" ht="27.6" customHeight="1" x14ac:dyDescent="0.25">
      <c r="C1521" s="1"/>
      <c r="D1521" s="1"/>
      <c r="E1521" s="1"/>
      <c r="F1521" s="39"/>
      <c r="G1521" s="39"/>
      <c r="H1521" s="2"/>
      <c r="I1521" s="2"/>
      <c r="J1521" s="2"/>
      <c r="K1521" s="105" t="str">
        <f t="shared" ca="1" si="23"/>
        <v/>
      </c>
    </row>
    <row r="1522" spans="3:11" ht="27.6" customHeight="1" x14ac:dyDescent="0.25">
      <c r="C1522" s="1"/>
      <c r="D1522" s="1"/>
      <c r="E1522" s="1"/>
      <c r="F1522" s="39"/>
      <c r="G1522" s="39"/>
      <c r="H1522" s="2"/>
      <c r="I1522" s="2"/>
      <c r="J1522" s="2"/>
      <c r="K1522" s="105" t="str">
        <f t="shared" ca="1" si="23"/>
        <v/>
      </c>
    </row>
    <row r="1523" spans="3:11" ht="27.6" customHeight="1" x14ac:dyDescent="0.25">
      <c r="C1523" s="1"/>
      <c r="D1523" s="1"/>
      <c r="E1523" s="1"/>
      <c r="F1523" s="39"/>
      <c r="G1523" s="39"/>
      <c r="H1523" s="2"/>
      <c r="I1523" s="2"/>
      <c r="J1523" s="2"/>
      <c r="K1523" s="105" t="str">
        <f t="shared" ca="1" si="23"/>
        <v/>
      </c>
    </row>
    <row r="1524" spans="3:11" ht="27.6" customHeight="1" x14ac:dyDescent="0.25">
      <c r="C1524" s="1"/>
      <c r="D1524" s="1"/>
      <c r="E1524" s="1"/>
      <c r="F1524" s="39"/>
      <c r="G1524" s="39"/>
      <c r="H1524" s="2"/>
      <c r="I1524" s="2"/>
      <c r="J1524" s="2"/>
      <c r="K1524" s="105" t="str">
        <f t="shared" ca="1" si="23"/>
        <v/>
      </c>
    </row>
    <row r="1525" spans="3:11" ht="27.6" customHeight="1" x14ac:dyDescent="0.25">
      <c r="C1525" s="1"/>
      <c r="D1525" s="1"/>
      <c r="E1525" s="1"/>
      <c r="F1525" s="39"/>
      <c r="G1525" s="39"/>
      <c r="H1525" s="2"/>
      <c r="I1525" s="2"/>
      <c r="J1525" s="2"/>
      <c r="K1525" s="105" t="str">
        <f t="shared" ca="1" si="23"/>
        <v/>
      </c>
    </row>
    <row r="1526" spans="3:11" ht="27.6" customHeight="1" x14ac:dyDescent="0.25">
      <c r="C1526" s="1"/>
      <c r="D1526" s="1"/>
      <c r="E1526" s="1"/>
      <c r="F1526" s="39"/>
      <c r="G1526" s="39"/>
      <c r="H1526" s="2"/>
      <c r="I1526" s="2"/>
      <c r="J1526" s="2"/>
      <c r="K1526" s="105" t="str">
        <f t="shared" ca="1" si="23"/>
        <v/>
      </c>
    </row>
    <row r="1527" spans="3:11" ht="27.6" customHeight="1" x14ac:dyDescent="0.25">
      <c r="C1527" s="1"/>
      <c r="D1527" s="1"/>
      <c r="E1527" s="1"/>
      <c r="F1527" s="39"/>
      <c r="G1527" s="39"/>
      <c r="H1527" s="2"/>
      <c r="I1527" s="2"/>
      <c r="J1527" s="2"/>
      <c r="K1527" s="105" t="str">
        <f t="shared" ca="1" si="23"/>
        <v/>
      </c>
    </row>
    <row r="1528" spans="3:11" ht="27.6" customHeight="1" x14ac:dyDescent="0.25">
      <c r="C1528" s="1"/>
      <c r="D1528" s="1"/>
      <c r="E1528" s="1"/>
      <c r="F1528" s="39"/>
      <c r="G1528" s="39"/>
      <c r="H1528" s="2"/>
      <c r="I1528" s="2"/>
      <c r="J1528" s="2"/>
      <c r="K1528" s="105" t="str">
        <f t="shared" ca="1" si="23"/>
        <v/>
      </c>
    </row>
    <row r="1529" spans="3:11" ht="27.6" customHeight="1" x14ac:dyDescent="0.25">
      <c r="C1529" s="1"/>
      <c r="D1529" s="1"/>
      <c r="E1529" s="1"/>
      <c r="F1529" s="39"/>
      <c r="G1529" s="39"/>
      <c r="H1529" s="2"/>
      <c r="I1529" s="2"/>
      <c r="J1529" s="2"/>
      <c r="K1529" s="105" t="str">
        <f t="shared" ca="1" si="23"/>
        <v/>
      </c>
    </row>
    <row r="1530" spans="3:11" ht="27.6" customHeight="1" x14ac:dyDescent="0.25">
      <c r="C1530" s="1"/>
      <c r="D1530" s="1"/>
      <c r="E1530" s="1"/>
      <c r="F1530" s="39"/>
      <c r="G1530" s="39"/>
      <c r="H1530" s="2"/>
      <c r="I1530" s="2"/>
      <c r="J1530" s="2"/>
      <c r="K1530" s="105" t="str">
        <f t="shared" ca="1" si="23"/>
        <v/>
      </c>
    </row>
    <row r="1531" spans="3:11" ht="27.6" customHeight="1" x14ac:dyDescent="0.25">
      <c r="C1531" s="1"/>
      <c r="D1531" s="1"/>
      <c r="E1531" s="1"/>
      <c r="F1531" s="39"/>
      <c r="G1531" s="39"/>
      <c r="H1531" s="2"/>
      <c r="I1531" s="2"/>
      <c r="J1531" s="2"/>
      <c r="K1531" s="105" t="str">
        <f t="shared" ca="1" si="23"/>
        <v/>
      </c>
    </row>
    <row r="1532" spans="3:11" ht="27.6" customHeight="1" x14ac:dyDescent="0.25">
      <c r="C1532" s="1"/>
      <c r="D1532" s="1"/>
      <c r="E1532" s="1"/>
      <c r="F1532" s="39"/>
      <c r="G1532" s="39"/>
      <c r="H1532" s="2"/>
      <c r="I1532" s="2"/>
      <c r="J1532" s="2"/>
      <c r="K1532" s="105" t="str">
        <f t="shared" ca="1" si="23"/>
        <v/>
      </c>
    </row>
    <row r="1533" spans="3:11" ht="27.6" customHeight="1" x14ac:dyDescent="0.25">
      <c r="C1533" s="1"/>
      <c r="D1533" s="1"/>
      <c r="E1533" s="1"/>
      <c r="F1533" s="39"/>
      <c r="G1533" s="39"/>
      <c r="H1533" s="2"/>
      <c r="I1533" s="2"/>
      <c r="J1533" s="2"/>
      <c r="K1533" s="105" t="str">
        <f t="shared" ca="1" si="23"/>
        <v/>
      </c>
    </row>
    <row r="1534" spans="3:11" ht="27.6" customHeight="1" x14ac:dyDescent="0.25">
      <c r="C1534" s="1"/>
      <c r="D1534" s="1"/>
      <c r="E1534" s="1"/>
      <c r="F1534" s="39"/>
      <c r="G1534" s="39"/>
      <c r="H1534" s="2"/>
      <c r="I1534" s="2"/>
      <c r="J1534" s="2"/>
      <c r="K1534" s="105" t="str">
        <f t="shared" ca="1" si="23"/>
        <v/>
      </c>
    </row>
    <row r="1535" spans="3:11" ht="27.6" customHeight="1" x14ac:dyDescent="0.25">
      <c r="C1535" s="1"/>
      <c r="D1535" s="1"/>
      <c r="E1535" s="1"/>
      <c r="F1535" s="39"/>
      <c r="G1535" s="39"/>
      <c r="H1535" s="2"/>
      <c r="I1535" s="2"/>
      <c r="J1535" s="2"/>
      <c r="K1535" s="105" t="str">
        <f t="shared" ca="1" si="23"/>
        <v/>
      </c>
    </row>
    <row r="1536" spans="3:11" ht="27.6" customHeight="1" x14ac:dyDescent="0.25">
      <c r="C1536" s="1"/>
      <c r="D1536" s="1"/>
      <c r="E1536" s="1"/>
      <c r="F1536" s="39"/>
      <c r="G1536" s="39"/>
      <c r="H1536" s="2"/>
      <c r="I1536" s="2"/>
      <c r="J1536" s="2"/>
      <c r="K1536" s="105" t="str">
        <f t="shared" ca="1" si="23"/>
        <v/>
      </c>
    </row>
    <row r="1537" spans="3:11" ht="27.6" customHeight="1" x14ac:dyDescent="0.25">
      <c r="C1537" s="1"/>
      <c r="D1537" s="1"/>
      <c r="E1537" s="1"/>
      <c r="F1537" s="39"/>
      <c r="G1537" s="39"/>
      <c r="H1537" s="2"/>
      <c r="I1537" s="2"/>
      <c r="J1537" s="2"/>
      <c r="K1537" s="105" t="str">
        <f t="shared" ca="1" si="23"/>
        <v/>
      </c>
    </row>
    <row r="1538" spans="3:11" ht="27.6" customHeight="1" x14ac:dyDescent="0.25">
      <c r="C1538" s="1"/>
      <c r="D1538" s="1"/>
      <c r="E1538" s="1"/>
      <c r="F1538" s="39"/>
      <c r="G1538" s="39"/>
      <c r="H1538" s="2"/>
      <c r="I1538" s="2"/>
      <c r="J1538" s="2"/>
      <c r="K1538" s="105" t="str">
        <f t="shared" ca="1" si="23"/>
        <v/>
      </c>
    </row>
    <row r="1539" spans="3:11" ht="27.6" customHeight="1" x14ac:dyDescent="0.25">
      <c r="C1539" s="1"/>
      <c r="D1539" s="1"/>
      <c r="E1539" s="1"/>
      <c r="F1539" s="39"/>
      <c r="G1539" s="39"/>
      <c r="H1539" s="2"/>
      <c r="I1539" s="2"/>
      <c r="J1539" s="2"/>
      <c r="K1539" s="105" t="str">
        <f t="shared" ca="1" si="23"/>
        <v/>
      </c>
    </row>
    <row r="1540" spans="3:11" ht="27.6" customHeight="1" x14ac:dyDescent="0.25">
      <c r="C1540" s="1"/>
      <c r="D1540" s="1"/>
      <c r="E1540" s="1"/>
      <c r="F1540" s="39"/>
      <c r="G1540" s="39"/>
      <c r="H1540" s="2"/>
      <c r="I1540" s="2"/>
      <c r="J1540" s="2"/>
      <c r="K1540" s="105" t="str">
        <f t="shared" ca="1" si="23"/>
        <v/>
      </c>
    </row>
    <row r="1541" spans="3:11" ht="27.6" customHeight="1" x14ac:dyDescent="0.25">
      <c r="C1541" s="1"/>
      <c r="D1541" s="1"/>
      <c r="E1541" s="1"/>
      <c r="F1541" s="39"/>
      <c r="G1541" s="39"/>
      <c r="H1541" s="2"/>
      <c r="I1541" s="2"/>
      <c r="J1541" s="2"/>
      <c r="K1541" s="105" t="str">
        <f t="shared" ca="1" si="23"/>
        <v/>
      </c>
    </row>
    <row r="1542" spans="3:11" ht="27.6" customHeight="1" x14ac:dyDescent="0.25">
      <c r="C1542" s="1"/>
      <c r="D1542" s="1"/>
      <c r="E1542" s="1"/>
      <c r="F1542" s="39"/>
      <c r="G1542" s="39"/>
      <c r="H1542" s="2"/>
      <c r="I1542" s="2"/>
      <c r="J1542" s="2"/>
      <c r="K1542" s="105" t="str">
        <f t="shared" ref="K1542:K1605" ca="1" si="24">IFERROR(IF(C1542="","",IF(H1542="","Insertar la fecha de inicio",IF(I1542="","Insertar la fecha de finalización prevista",IF(AND(J1542&lt;&gt;"",J1542&gt;I1542),"Completado con retraso",IF(AND(J1542&lt;&gt;"",J1542&lt;=I1542),"Concluido",IF(AND(I1542&lt;TODAY(),J1542=""),"Atrasado",IF(AND(J1542="",H1542&lt;=TODAY(),I1542&gt;=TODAY()),"En curso",IF(H1542&gt;TODAY(),"No iniciado","")))))))),"")</f>
        <v/>
      </c>
    </row>
    <row r="1543" spans="3:11" ht="27.6" customHeight="1" x14ac:dyDescent="0.25">
      <c r="C1543" s="1"/>
      <c r="D1543" s="1"/>
      <c r="E1543" s="1"/>
      <c r="F1543" s="39"/>
      <c r="G1543" s="39"/>
      <c r="H1543" s="2"/>
      <c r="I1543" s="2"/>
      <c r="J1543" s="2"/>
      <c r="K1543" s="105" t="str">
        <f t="shared" ca="1" si="24"/>
        <v/>
      </c>
    </row>
    <row r="1544" spans="3:11" ht="27.6" customHeight="1" x14ac:dyDescent="0.25">
      <c r="C1544" s="1"/>
      <c r="D1544" s="1"/>
      <c r="E1544" s="1"/>
      <c r="F1544" s="39"/>
      <c r="G1544" s="39"/>
      <c r="H1544" s="2"/>
      <c r="I1544" s="2"/>
      <c r="J1544" s="2"/>
      <c r="K1544" s="105" t="str">
        <f t="shared" ca="1" si="24"/>
        <v/>
      </c>
    </row>
    <row r="1545" spans="3:11" ht="27.6" customHeight="1" x14ac:dyDescent="0.25">
      <c r="C1545" s="1"/>
      <c r="D1545" s="1"/>
      <c r="E1545" s="1"/>
      <c r="F1545" s="39"/>
      <c r="G1545" s="39"/>
      <c r="H1545" s="2"/>
      <c r="I1545" s="2"/>
      <c r="J1545" s="2"/>
      <c r="K1545" s="105" t="str">
        <f t="shared" ca="1" si="24"/>
        <v/>
      </c>
    </row>
    <row r="1546" spans="3:11" ht="27.6" customHeight="1" x14ac:dyDescent="0.25">
      <c r="C1546" s="1"/>
      <c r="D1546" s="1"/>
      <c r="E1546" s="1"/>
      <c r="F1546" s="39"/>
      <c r="G1546" s="39"/>
      <c r="H1546" s="2"/>
      <c r="I1546" s="2"/>
      <c r="J1546" s="2"/>
      <c r="K1546" s="105" t="str">
        <f t="shared" ca="1" si="24"/>
        <v/>
      </c>
    </row>
    <row r="1547" spans="3:11" ht="27.6" customHeight="1" x14ac:dyDescent="0.25">
      <c r="C1547" s="1"/>
      <c r="D1547" s="1"/>
      <c r="E1547" s="1"/>
      <c r="F1547" s="39"/>
      <c r="G1547" s="39"/>
      <c r="H1547" s="2"/>
      <c r="I1547" s="2"/>
      <c r="J1547" s="2"/>
      <c r="K1547" s="105" t="str">
        <f t="shared" ca="1" si="24"/>
        <v/>
      </c>
    </row>
    <row r="1548" spans="3:11" ht="27.6" customHeight="1" x14ac:dyDescent="0.25">
      <c r="C1548" s="1"/>
      <c r="D1548" s="1"/>
      <c r="E1548" s="1"/>
      <c r="F1548" s="39"/>
      <c r="G1548" s="39"/>
      <c r="H1548" s="2"/>
      <c r="I1548" s="2"/>
      <c r="J1548" s="2"/>
      <c r="K1548" s="105" t="str">
        <f t="shared" ca="1" si="24"/>
        <v/>
      </c>
    </row>
    <row r="1549" spans="3:11" ht="27.6" customHeight="1" x14ac:dyDescent="0.25">
      <c r="C1549" s="1"/>
      <c r="D1549" s="1"/>
      <c r="E1549" s="1"/>
      <c r="F1549" s="39"/>
      <c r="G1549" s="39"/>
      <c r="H1549" s="2"/>
      <c r="I1549" s="2"/>
      <c r="J1549" s="2"/>
      <c r="K1549" s="105" t="str">
        <f t="shared" ca="1" si="24"/>
        <v/>
      </c>
    </row>
    <row r="1550" spans="3:11" ht="27.6" customHeight="1" x14ac:dyDescent="0.25">
      <c r="C1550" s="1"/>
      <c r="D1550" s="1"/>
      <c r="E1550" s="1"/>
      <c r="F1550" s="39"/>
      <c r="G1550" s="39"/>
      <c r="H1550" s="2"/>
      <c r="I1550" s="2"/>
      <c r="J1550" s="2"/>
      <c r="K1550" s="105" t="str">
        <f t="shared" ca="1" si="24"/>
        <v/>
      </c>
    </row>
    <row r="1551" spans="3:11" ht="27.6" customHeight="1" x14ac:dyDescent="0.25">
      <c r="C1551" s="1"/>
      <c r="D1551" s="1"/>
      <c r="E1551" s="1"/>
      <c r="F1551" s="39"/>
      <c r="G1551" s="39"/>
      <c r="H1551" s="2"/>
      <c r="I1551" s="2"/>
      <c r="J1551" s="2"/>
      <c r="K1551" s="105" t="str">
        <f t="shared" ca="1" si="24"/>
        <v/>
      </c>
    </row>
    <row r="1552" spans="3:11" ht="27.6" customHeight="1" x14ac:dyDescent="0.25">
      <c r="C1552" s="1"/>
      <c r="D1552" s="1"/>
      <c r="E1552" s="1"/>
      <c r="F1552" s="39"/>
      <c r="G1552" s="39"/>
      <c r="H1552" s="2"/>
      <c r="I1552" s="2"/>
      <c r="J1552" s="2"/>
      <c r="K1552" s="105" t="str">
        <f t="shared" ca="1" si="24"/>
        <v/>
      </c>
    </row>
    <row r="1553" spans="3:11" ht="27.6" customHeight="1" x14ac:dyDescent="0.25">
      <c r="C1553" s="1"/>
      <c r="D1553" s="1"/>
      <c r="E1553" s="1"/>
      <c r="F1553" s="39"/>
      <c r="G1553" s="39"/>
      <c r="H1553" s="2"/>
      <c r="I1553" s="2"/>
      <c r="J1553" s="2"/>
      <c r="K1553" s="105" t="str">
        <f t="shared" ca="1" si="24"/>
        <v/>
      </c>
    </row>
    <row r="1554" spans="3:11" ht="27.6" customHeight="1" x14ac:dyDescent="0.25">
      <c r="C1554" s="1"/>
      <c r="D1554" s="1"/>
      <c r="E1554" s="1"/>
      <c r="F1554" s="39"/>
      <c r="G1554" s="39"/>
      <c r="H1554" s="2"/>
      <c r="I1554" s="2"/>
      <c r="J1554" s="2"/>
      <c r="K1554" s="105" t="str">
        <f t="shared" ca="1" si="24"/>
        <v/>
      </c>
    </row>
    <row r="1555" spans="3:11" ht="27.6" customHeight="1" x14ac:dyDescent="0.25">
      <c r="C1555" s="1"/>
      <c r="D1555" s="1"/>
      <c r="E1555" s="1"/>
      <c r="F1555" s="39"/>
      <c r="G1555" s="39"/>
      <c r="H1555" s="2"/>
      <c r="I1555" s="2"/>
      <c r="J1555" s="2"/>
      <c r="K1555" s="105" t="str">
        <f t="shared" ca="1" si="24"/>
        <v/>
      </c>
    </row>
    <row r="1556" spans="3:11" ht="27.6" customHeight="1" x14ac:dyDescent="0.25">
      <c r="C1556" s="1"/>
      <c r="D1556" s="1"/>
      <c r="E1556" s="1"/>
      <c r="F1556" s="39"/>
      <c r="G1556" s="39"/>
      <c r="H1556" s="2"/>
      <c r="I1556" s="2"/>
      <c r="J1556" s="2"/>
      <c r="K1556" s="105" t="str">
        <f t="shared" ca="1" si="24"/>
        <v/>
      </c>
    </row>
    <row r="1557" spans="3:11" ht="27.6" customHeight="1" x14ac:dyDescent="0.25">
      <c r="C1557" s="1"/>
      <c r="D1557" s="1"/>
      <c r="E1557" s="1"/>
      <c r="F1557" s="39"/>
      <c r="G1557" s="39"/>
      <c r="H1557" s="2"/>
      <c r="I1557" s="2"/>
      <c r="J1557" s="2"/>
      <c r="K1557" s="105" t="str">
        <f t="shared" ca="1" si="24"/>
        <v/>
      </c>
    </row>
    <row r="1558" spans="3:11" ht="27.6" customHeight="1" x14ac:dyDescent="0.25">
      <c r="C1558" s="1"/>
      <c r="D1558" s="1"/>
      <c r="E1558" s="1"/>
      <c r="F1558" s="39"/>
      <c r="G1558" s="39"/>
      <c r="H1558" s="2"/>
      <c r="I1558" s="2"/>
      <c r="J1558" s="2"/>
      <c r="K1558" s="105" t="str">
        <f t="shared" ca="1" si="24"/>
        <v/>
      </c>
    </row>
    <row r="1559" spans="3:11" ht="27.6" customHeight="1" x14ac:dyDescent="0.25">
      <c r="C1559" s="1"/>
      <c r="D1559" s="1"/>
      <c r="E1559" s="1"/>
      <c r="F1559" s="39"/>
      <c r="G1559" s="39"/>
      <c r="H1559" s="2"/>
      <c r="I1559" s="2"/>
      <c r="J1559" s="2"/>
      <c r="K1559" s="105" t="str">
        <f t="shared" ca="1" si="24"/>
        <v/>
      </c>
    </row>
    <row r="1560" spans="3:11" ht="27.6" customHeight="1" x14ac:dyDescent="0.25">
      <c r="C1560" s="1"/>
      <c r="D1560" s="1"/>
      <c r="E1560" s="1"/>
      <c r="F1560" s="39"/>
      <c r="G1560" s="39"/>
      <c r="H1560" s="2"/>
      <c r="I1560" s="2"/>
      <c r="J1560" s="2"/>
      <c r="K1560" s="105" t="str">
        <f t="shared" ca="1" si="24"/>
        <v/>
      </c>
    </row>
    <row r="1561" spans="3:11" ht="27.6" customHeight="1" x14ac:dyDescent="0.25">
      <c r="C1561" s="1"/>
      <c r="D1561" s="1"/>
      <c r="E1561" s="1"/>
      <c r="F1561" s="39"/>
      <c r="G1561" s="39"/>
      <c r="H1561" s="2"/>
      <c r="I1561" s="2"/>
      <c r="J1561" s="2"/>
      <c r="K1561" s="105" t="str">
        <f t="shared" ca="1" si="24"/>
        <v/>
      </c>
    </row>
    <row r="1562" spans="3:11" ht="27.6" customHeight="1" x14ac:dyDescent="0.25">
      <c r="C1562" s="1"/>
      <c r="D1562" s="1"/>
      <c r="E1562" s="1"/>
      <c r="F1562" s="39"/>
      <c r="G1562" s="39"/>
      <c r="H1562" s="2"/>
      <c r="I1562" s="2"/>
      <c r="J1562" s="2"/>
      <c r="K1562" s="105" t="str">
        <f t="shared" ca="1" si="24"/>
        <v/>
      </c>
    </row>
    <row r="1563" spans="3:11" ht="27.6" customHeight="1" x14ac:dyDescent="0.25">
      <c r="C1563" s="1"/>
      <c r="D1563" s="1"/>
      <c r="E1563" s="1"/>
      <c r="F1563" s="39"/>
      <c r="G1563" s="39"/>
      <c r="H1563" s="2"/>
      <c r="I1563" s="2"/>
      <c r="J1563" s="2"/>
      <c r="K1563" s="105" t="str">
        <f t="shared" ca="1" si="24"/>
        <v/>
      </c>
    </row>
    <row r="1564" spans="3:11" ht="27.6" customHeight="1" x14ac:dyDescent="0.25">
      <c r="C1564" s="1"/>
      <c r="D1564" s="1"/>
      <c r="E1564" s="1"/>
      <c r="F1564" s="39"/>
      <c r="G1564" s="39"/>
      <c r="H1564" s="2"/>
      <c r="I1564" s="2"/>
      <c r="J1564" s="2"/>
      <c r="K1564" s="105" t="str">
        <f t="shared" ca="1" si="24"/>
        <v/>
      </c>
    </row>
    <row r="1565" spans="3:11" ht="27.6" customHeight="1" x14ac:dyDescent="0.25">
      <c r="C1565" s="1"/>
      <c r="D1565" s="1"/>
      <c r="E1565" s="1"/>
      <c r="F1565" s="39"/>
      <c r="G1565" s="39"/>
      <c r="H1565" s="2"/>
      <c r="I1565" s="2"/>
      <c r="J1565" s="2"/>
      <c r="K1565" s="105" t="str">
        <f t="shared" ca="1" si="24"/>
        <v/>
      </c>
    </row>
    <row r="1566" spans="3:11" ht="27.6" customHeight="1" x14ac:dyDescent="0.25">
      <c r="C1566" s="1"/>
      <c r="D1566" s="1"/>
      <c r="E1566" s="1"/>
      <c r="F1566" s="39"/>
      <c r="G1566" s="39"/>
      <c r="H1566" s="2"/>
      <c r="I1566" s="2"/>
      <c r="J1566" s="2"/>
      <c r="K1566" s="105" t="str">
        <f t="shared" ca="1" si="24"/>
        <v/>
      </c>
    </row>
    <row r="1567" spans="3:11" ht="27.6" customHeight="1" x14ac:dyDescent="0.25">
      <c r="C1567" s="1"/>
      <c r="D1567" s="1"/>
      <c r="E1567" s="1"/>
      <c r="F1567" s="39"/>
      <c r="G1567" s="39"/>
      <c r="H1567" s="2"/>
      <c r="I1567" s="2"/>
      <c r="J1567" s="2"/>
      <c r="K1567" s="105" t="str">
        <f t="shared" ca="1" si="24"/>
        <v/>
      </c>
    </row>
    <row r="1568" spans="3:11" ht="27.6" customHeight="1" x14ac:dyDescent="0.25">
      <c r="C1568" s="1"/>
      <c r="D1568" s="1"/>
      <c r="E1568" s="1"/>
      <c r="F1568" s="39"/>
      <c r="G1568" s="39"/>
      <c r="H1568" s="2"/>
      <c r="I1568" s="2"/>
      <c r="J1568" s="2"/>
      <c r="K1568" s="105" t="str">
        <f t="shared" ca="1" si="24"/>
        <v/>
      </c>
    </row>
    <row r="1569" spans="3:11" ht="27.6" customHeight="1" x14ac:dyDescent="0.25">
      <c r="C1569" s="1"/>
      <c r="D1569" s="1"/>
      <c r="E1569" s="1"/>
      <c r="F1569" s="39"/>
      <c r="G1569" s="39"/>
      <c r="H1569" s="2"/>
      <c r="I1569" s="2"/>
      <c r="J1569" s="2"/>
      <c r="K1569" s="105" t="str">
        <f t="shared" ca="1" si="24"/>
        <v/>
      </c>
    </row>
    <row r="1570" spans="3:11" ht="27.6" customHeight="1" x14ac:dyDescent="0.25">
      <c r="C1570" s="1"/>
      <c r="D1570" s="1"/>
      <c r="E1570" s="1"/>
      <c r="F1570" s="39"/>
      <c r="G1570" s="39"/>
      <c r="H1570" s="2"/>
      <c r="I1570" s="2"/>
      <c r="J1570" s="2"/>
      <c r="K1570" s="105" t="str">
        <f t="shared" ca="1" si="24"/>
        <v/>
      </c>
    </row>
    <row r="1571" spans="3:11" ht="27.6" customHeight="1" x14ac:dyDescent="0.25">
      <c r="C1571" s="1"/>
      <c r="D1571" s="1"/>
      <c r="E1571" s="1"/>
      <c r="F1571" s="39"/>
      <c r="G1571" s="39"/>
      <c r="H1571" s="2"/>
      <c r="I1571" s="2"/>
      <c r="J1571" s="2"/>
      <c r="K1571" s="105" t="str">
        <f t="shared" ca="1" si="24"/>
        <v/>
      </c>
    </row>
    <row r="1572" spans="3:11" ht="27.6" customHeight="1" x14ac:dyDescent="0.25">
      <c r="C1572" s="1"/>
      <c r="D1572" s="1"/>
      <c r="E1572" s="1"/>
      <c r="F1572" s="39"/>
      <c r="G1572" s="39"/>
      <c r="H1572" s="2"/>
      <c r="I1572" s="2"/>
      <c r="J1572" s="2"/>
      <c r="K1572" s="105" t="str">
        <f t="shared" ca="1" si="24"/>
        <v/>
      </c>
    </row>
    <row r="1573" spans="3:11" ht="27.6" customHeight="1" x14ac:dyDescent="0.25">
      <c r="C1573" s="1"/>
      <c r="D1573" s="1"/>
      <c r="E1573" s="1"/>
      <c r="F1573" s="39"/>
      <c r="G1573" s="39"/>
      <c r="H1573" s="2"/>
      <c r="I1573" s="2"/>
      <c r="J1573" s="2"/>
      <c r="K1573" s="105" t="str">
        <f t="shared" ca="1" si="24"/>
        <v/>
      </c>
    </row>
    <row r="1574" spans="3:11" ht="27.6" customHeight="1" x14ac:dyDescent="0.25">
      <c r="C1574" s="1"/>
      <c r="D1574" s="1"/>
      <c r="E1574" s="1"/>
      <c r="F1574" s="39"/>
      <c r="G1574" s="39"/>
      <c r="H1574" s="2"/>
      <c r="I1574" s="2"/>
      <c r="J1574" s="2"/>
      <c r="K1574" s="105" t="str">
        <f t="shared" ca="1" si="24"/>
        <v/>
      </c>
    </row>
    <row r="1575" spans="3:11" ht="27.6" customHeight="1" x14ac:dyDescent="0.25">
      <c r="C1575" s="1"/>
      <c r="D1575" s="1"/>
      <c r="E1575" s="1"/>
      <c r="F1575" s="39"/>
      <c r="G1575" s="39"/>
      <c r="H1575" s="2"/>
      <c r="I1575" s="2"/>
      <c r="J1575" s="2"/>
      <c r="K1575" s="105" t="str">
        <f t="shared" ca="1" si="24"/>
        <v/>
      </c>
    </row>
    <row r="1576" spans="3:11" ht="27.6" customHeight="1" x14ac:dyDescent="0.25">
      <c r="C1576" s="1"/>
      <c r="D1576" s="1"/>
      <c r="E1576" s="1"/>
      <c r="F1576" s="39"/>
      <c r="G1576" s="39"/>
      <c r="H1576" s="2"/>
      <c r="I1576" s="2"/>
      <c r="J1576" s="2"/>
      <c r="K1576" s="105" t="str">
        <f t="shared" ca="1" si="24"/>
        <v/>
      </c>
    </row>
    <row r="1577" spans="3:11" ht="27.6" customHeight="1" x14ac:dyDescent="0.25">
      <c r="C1577" s="1"/>
      <c r="D1577" s="1"/>
      <c r="E1577" s="1"/>
      <c r="F1577" s="39"/>
      <c r="G1577" s="39"/>
      <c r="H1577" s="2"/>
      <c r="I1577" s="2"/>
      <c r="J1577" s="2"/>
      <c r="K1577" s="105" t="str">
        <f t="shared" ca="1" si="24"/>
        <v/>
      </c>
    </row>
    <row r="1578" spans="3:11" ht="27.6" customHeight="1" x14ac:dyDescent="0.25">
      <c r="C1578" s="1"/>
      <c r="D1578" s="1"/>
      <c r="E1578" s="1"/>
      <c r="F1578" s="39"/>
      <c r="G1578" s="39"/>
      <c r="H1578" s="2"/>
      <c r="I1578" s="2"/>
      <c r="J1578" s="2"/>
      <c r="K1578" s="105" t="str">
        <f t="shared" ca="1" si="24"/>
        <v/>
      </c>
    </row>
    <row r="1579" spans="3:11" ht="27.6" customHeight="1" x14ac:dyDescent="0.25">
      <c r="C1579" s="1"/>
      <c r="D1579" s="1"/>
      <c r="E1579" s="1"/>
      <c r="F1579" s="39"/>
      <c r="G1579" s="39"/>
      <c r="H1579" s="2"/>
      <c r="I1579" s="2"/>
      <c r="J1579" s="2"/>
      <c r="K1579" s="105" t="str">
        <f t="shared" ca="1" si="24"/>
        <v/>
      </c>
    </row>
    <row r="1580" spans="3:11" ht="27.6" customHeight="1" x14ac:dyDescent="0.25">
      <c r="C1580" s="1"/>
      <c r="D1580" s="1"/>
      <c r="E1580" s="1"/>
      <c r="F1580" s="39"/>
      <c r="G1580" s="39"/>
      <c r="H1580" s="2"/>
      <c r="I1580" s="2"/>
      <c r="J1580" s="2"/>
      <c r="K1580" s="105" t="str">
        <f t="shared" ca="1" si="24"/>
        <v/>
      </c>
    </row>
    <row r="1581" spans="3:11" ht="27.6" customHeight="1" x14ac:dyDescent="0.25">
      <c r="C1581" s="1"/>
      <c r="D1581" s="1"/>
      <c r="E1581" s="1"/>
      <c r="F1581" s="39"/>
      <c r="G1581" s="39"/>
      <c r="H1581" s="2"/>
      <c r="I1581" s="2"/>
      <c r="J1581" s="2"/>
      <c r="K1581" s="105" t="str">
        <f t="shared" ca="1" si="24"/>
        <v/>
      </c>
    </row>
    <row r="1582" spans="3:11" ht="27.6" customHeight="1" x14ac:dyDescent="0.25">
      <c r="C1582" s="1"/>
      <c r="D1582" s="1"/>
      <c r="E1582" s="1"/>
      <c r="F1582" s="39"/>
      <c r="G1582" s="39"/>
      <c r="H1582" s="2"/>
      <c r="I1582" s="2"/>
      <c r="J1582" s="2"/>
      <c r="K1582" s="105" t="str">
        <f t="shared" ca="1" si="24"/>
        <v/>
      </c>
    </row>
    <row r="1583" spans="3:11" ht="27.6" customHeight="1" x14ac:dyDescent="0.25">
      <c r="C1583" s="1"/>
      <c r="D1583" s="1"/>
      <c r="E1583" s="1"/>
      <c r="F1583" s="39"/>
      <c r="G1583" s="39"/>
      <c r="H1583" s="2"/>
      <c r="I1583" s="2"/>
      <c r="J1583" s="2"/>
      <c r="K1583" s="105" t="str">
        <f t="shared" ca="1" si="24"/>
        <v/>
      </c>
    </row>
    <row r="1584" spans="3:11" ht="27.6" customHeight="1" x14ac:dyDescent="0.25">
      <c r="C1584" s="1"/>
      <c r="D1584" s="1"/>
      <c r="E1584" s="1"/>
      <c r="F1584" s="39"/>
      <c r="G1584" s="39"/>
      <c r="H1584" s="2"/>
      <c r="I1584" s="2"/>
      <c r="J1584" s="2"/>
      <c r="K1584" s="105" t="str">
        <f t="shared" ca="1" si="24"/>
        <v/>
      </c>
    </row>
    <row r="1585" spans="3:11" ht="27.6" customHeight="1" x14ac:dyDescent="0.25">
      <c r="C1585" s="1"/>
      <c r="D1585" s="1"/>
      <c r="E1585" s="1"/>
      <c r="F1585" s="39"/>
      <c r="G1585" s="39"/>
      <c r="H1585" s="2"/>
      <c r="I1585" s="2"/>
      <c r="J1585" s="2"/>
      <c r="K1585" s="105" t="str">
        <f t="shared" ca="1" si="24"/>
        <v/>
      </c>
    </row>
    <row r="1586" spans="3:11" ht="27.6" customHeight="1" x14ac:dyDescent="0.25">
      <c r="C1586" s="1"/>
      <c r="D1586" s="1"/>
      <c r="E1586" s="1"/>
      <c r="F1586" s="39"/>
      <c r="G1586" s="39"/>
      <c r="H1586" s="2"/>
      <c r="I1586" s="2"/>
      <c r="J1586" s="2"/>
      <c r="K1586" s="105" t="str">
        <f t="shared" ca="1" si="24"/>
        <v/>
      </c>
    </row>
    <row r="1587" spans="3:11" ht="27.6" customHeight="1" x14ac:dyDescent="0.25">
      <c r="C1587" s="1"/>
      <c r="D1587" s="1"/>
      <c r="E1587" s="1"/>
      <c r="F1587" s="39"/>
      <c r="G1587" s="39"/>
      <c r="H1587" s="2"/>
      <c r="I1587" s="2"/>
      <c r="J1587" s="2"/>
      <c r="K1587" s="105" t="str">
        <f t="shared" ca="1" si="24"/>
        <v/>
      </c>
    </row>
    <row r="1588" spans="3:11" ht="27.6" customHeight="1" x14ac:dyDescent="0.25">
      <c r="C1588" s="1"/>
      <c r="D1588" s="1"/>
      <c r="E1588" s="1"/>
      <c r="F1588" s="39"/>
      <c r="G1588" s="39"/>
      <c r="H1588" s="2"/>
      <c r="I1588" s="2"/>
      <c r="J1588" s="2"/>
      <c r="K1588" s="105" t="str">
        <f t="shared" ca="1" si="24"/>
        <v/>
      </c>
    </row>
    <row r="1589" spans="3:11" ht="27.6" customHeight="1" x14ac:dyDescent="0.25">
      <c r="C1589" s="1"/>
      <c r="D1589" s="1"/>
      <c r="E1589" s="1"/>
      <c r="F1589" s="39"/>
      <c r="G1589" s="39"/>
      <c r="H1589" s="2"/>
      <c r="I1589" s="2"/>
      <c r="J1589" s="2"/>
      <c r="K1589" s="105" t="str">
        <f t="shared" ca="1" si="24"/>
        <v/>
      </c>
    </row>
    <row r="1590" spans="3:11" ht="27.6" customHeight="1" x14ac:dyDescent="0.25">
      <c r="C1590" s="1"/>
      <c r="D1590" s="1"/>
      <c r="E1590" s="1"/>
      <c r="F1590" s="39"/>
      <c r="G1590" s="39"/>
      <c r="H1590" s="2"/>
      <c r="I1590" s="2"/>
      <c r="J1590" s="2"/>
      <c r="K1590" s="105" t="str">
        <f t="shared" ca="1" si="24"/>
        <v/>
      </c>
    </row>
    <row r="1591" spans="3:11" ht="27.6" customHeight="1" x14ac:dyDescent="0.25">
      <c r="C1591" s="1"/>
      <c r="D1591" s="1"/>
      <c r="E1591" s="1"/>
      <c r="F1591" s="39"/>
      <c r="G1591" s="39"/>
      <c r="H1591" s="2"/>
      <c r="I1591" s="2"/>
      <c r="J1591" s="2"/>
      <c r="K1591" s="105" t="str">
        <f t="shared" ca="1" si="24"/>
        <v/>
      </c>
    </row>
    <row r="1592" spans="3:11" ht="27.6" customHeight="1" x14ac:dyDescent="0.25">
      <c r="C1592" s="1"/>
      <c r="D1592" s="1"/>
      <c r="E1592" s="1"/>
      <c r="F1592" s="39"/>
      <c r="G1592" s="39"/>
      <c r="H1592" s="2"/>
      <c r="I1592" s="2"/>
      <c r="J1592" s="2"/>
      <c r="K1592" s="105" t="str">
        <f t="shared" ca="1" si="24"/>
        <v/>
      </c>
    </row>
    <row r="1593" spans="3:11" ht="27.6" customHeight="1" x14ac:dyDescent="0.25">
      <c r="C1593" s="1"/>
      <c r="D1593" s="1"/>
      <c r="E1593" s="1"/>
      <c r="F1593" s="39"/>
      <c r="G1593" s="39"/>
      <c r="H1593" s="2"/>
      <c r="I1593" s="2"/>
      <c r="J1593" s="2"/>
      <c r="K1593" s="105" t="str">
        <f t="shared" ca="1" si="24"/>
        <v/>
      </c>
    </row>
    <row r="1594" spans="3:11" ht="27.6" customHeight="1" x14ac:dyDescent="0.25">
      <c r="C1594" s="1"/>
      <c r="D1594" s="1"/>
      <c r="E1594" s="1"/>
      <c r="F1594" s="39"/>
      <c r="G1594" s="39"/>
      <c r="H1594" s="2"/>
      <c r="I1594" s="2"/>
      <c r="J1594" s="2"/>
      <c r="K1594" s="105" t="str">
        <f t="shared" ca="1" si="24"/>
        <v/>
      </c>
    </row>
    <row r="1595" spans="3:11" ht="27.6" customHeight="1" x14ac:dyDescent="0.25">
      <c r="C1595" s="1"/>
      <c r="D1595" s="1"/>
      <c r="E1595" s="1"/>
      <c r="F1595" s="39"/>
      <c r="G1595" s="39"/>
      <c r="H1595" s="2"/>
      <c r="I1595" s="2"/>
      <c r="J1595" s="2"/>
      <c r="K1595" s="105" t="str">
        <f t="shared" ca="1" si="24"/>
        <v/>
      </c>
    </row>
    <row r="1596" spans="3:11" ht="27.6" customHeight="1" x14ac:dyDescent="0.25">
      <c r="C1596" s="1"/>
      <c r="D1596" s="1"/>
      <c r="E1596" s="1"/>
      <c r="F1596" s="39"/>
      <c r="G1596" s="39"/>
      <c r="H1596" s="2"/>
      <c r="I1596" s="2"/>
      <c r="J1596" s="2"/>
      <c r="K1596" s="105" t="str">
        <f t="shared" ca="1" si="24"/>
        <v/>
      </c>
    </row>
    <row r="1597" spans="3:11" ht="27.6" customHeight="1" x14ac:dyDescent="0.25">
      <c r="C1597" s="1"/>
      <c r="D1597" s="1"/>
      <c r="E1597" s="1"/>
      <c r="F1597" s="39"/>
      <c r="G1597" s="39"/>
      <c r="H1597" s="2"/>
      <c r="I1597" s="2"/>
      <c r="J1597" s="2"/>
      <c r="K1597" s="105" t="str">
        <f t="shared" ca="1" si="24"/>
        <v/>
      </c>
    </row>
    <row r="1598" spans="3:11" ht="27.6" customHeight="1" x14ac:dyDescent="0.25">
      <c r="C1598" s="1"/>
      <c r="D1598" s="1"/>
      <c r="E1598" s="1"/>
      <c r="F1598" s="39"/>
      <c r="G1598" s="39"/>
      <c r="H1598" s="2"/>
      <c r="I1598" s="2"/>
      <c r="J1598" s="2"/>
      <c r="K1598" s="105" t="str">
        <f t="shared" ca="1" si="24"/>
        <v/>
      </c>
    </row>
    <row r="1599" spans="3:11" ht="27.6" customHeight="1" x14ac:dyDescent="0.25">
      <c r="C1599" s="1"/>
      <c r="D1599" s="1"/>
      <c r="E1599" s="1"/>
      <c r="F1599" s="39"/>
      <c r="G1599" s="39"/>
      <c r="H1599" s="2"/>
      <c r="I1599" s="2"/>
      <c r="J1599" s="2"/>
      <c r="K1599" s="105" t="str">
        <f t="shared" ca="1" si="24"/>
        <v/>
      </c>
    </row>
    <row r="1600" spans="3:11" ht="27.6" customHeight="1" x14ac:dyDescent="0.25">
      <c r="C1600" s="1"/>
      <c r="D1600" s="1"/>
      <c r="E1600" s="1"/>
      <c r="F1600" s="39"/>
      <c r="G1600" s="39"/>
      <c r="H1600" s="2"/>
      <c r="I1600" s="2"/>
      <c r="J1600" s="2"/>
      <c r="K1600" s="105" t="str">
        <f t="shared" ca="1" si="24"/>
        <v/>
      </c>
    </row>
    <row r="1601" spans="3:11" ht="27.6" customHeight="1" x14ac:dyDescent="0.25">
      <c r="C1601" s="1"/>
      <c r="D1601" s="1"/>
      <c r="E1601" s="1"/>
      <c r="F1601" s="39"/>
      <c r="G1601" s="39"/>
      <c r="H1601" s="2"/>
      <c r="I1601" s="2"/>
      <c r="J1601" s="2"/>
      <c r="K1601" s="105" t="str">
        <f t="shared" ca="1" si="24"/>
        <v/>
      </c>
    </row>
    <row r="1602" spans="3:11" ht="27.6" customHeight="1" x14ac:dyDescent="0.25">
      <c r="C1602" s="1"/>
      <c r="D1602" s="1"/>
      <c r="E1602" s="1"/>
      <c r="F1602" s="39"/>
      <c r="G1602" s="39"/>
      <c r="H1602" s="2"/>
      <c r="I1602" s="2"/>
      <c r="J1602" s="2"/>
      <c r="K1602" s="105" t="str">
        <f t="shared" ca="1" si="24"/>
        <v/>
      </c>
    </row>
    <row r="1603" spans="3:11" ht="27.6" customHeight="1" x14ac:dyDescent="0.25">
      <c r="C1603" s="1"/>
      <c r="D1603" s="1"/>
      <c r="E1603" s="1"/>
      <c r="F1603" s="39"/>
      <c r="G1603" s="39"/>
      <c r="H1603" s="2"/>
      <c r="I1603" s="2"/>
      <c r="J1603" s="2"/>
      <c r="K1603" s="105" t="str">
        <f t="shared" ca="1" si="24"/>
        <v/>
      </c>
    </row>
    <row r="1604" spans="3:11" ht="27.6" customHeight="1" x14ac:dyDescent="0.25">
      <c r="C1604" s="1"/>
      <c r="D1604" s="1"/>
      <c r="E1604" s="1"/>
      <c r="F1604" s="39"/>
      <c r="G1604" s="39"/>
      <c r="H1604" s="2"/>
      <c r="I1604" s="2"/>
      <c r="J1604" s="2"/>
      <c r="K1604" s="105" t="str">
        <f t="shared" ca="1" si="24"/>
        <v/>
      </c>
    </row>
    <row r="1605" spans="3:11" ht="27.6" customHeight="1" x14ac:dyDescent="0.25">
      <c r="C1605" s="1"/>
      <c r="D1605" s="1"/>
      <c r="E1605" s="1"/>
      <c r="F1605" s="39"/>
      <c r="G1605" s="39"/>
      <c r="H1605" s="2"/>
      <c r="I1605" s="2"/>
      <c r="J1605" s="2"/>
      <c r="K1605" s="105" t="str">
        <f t="shared" ca="1" si="24"/>
        <v/>
      </c>
    </row>
    <row r="1606" spans="3:11" ht="27.6" customHeight="1" x14ac:dyDescent="0.25">
      <c r="C1606" s="1"/>
      <c r="D1606" s="1"/>
      <c r="E1606" s="1"/>
      <c r="F1606" s="39"/>
      <c r="G1606" s="39"/>
      <c r="H1606" s="2"/>
      <c r="I1606" s="2"/>
      <c r="J1606" s="2"/>
      <c r="K1606" s="105" t="str">
        <f t="shared" ref="K1606:K1669" ca="1" si="25">IFERROR(IF(C1606="","",IF(H1606="","Insertar la fecha de inicio",IF(I1606="","Insertar la fecha de finalización prevista",IF(AND(J1606&lt;&gt;"",J1606&gt;I1606),"Completado con retraso",IF(AND(J1606&lt;&gt;"",J1606&lt;=I1606),"Concluido",IF(AND(I1606&lt;TODAY(),J1606=""),"Atrasado",IF(AND(J1606="",H1606&lt;=TODAY(),I1606&gt;=TODAY()),"En curso",IF(H1606&gt;TODAY(),"No iniciado","")))))))),"")</f>
        <v/>
      </c>
    </row>
    <row r="1607" spans="3:11" ht="27.6" customHeight="1" x14ac:dyDescent="0.25">
      <c r="C1607" s="1"/>
      <c r="D1607" s="1"/>
      <c r="E1607" s="1"/>
      <c r="F1607" s="39"/>
      <c r="G1607" s="39"/>
      <c r="H1607" s="2"/>
      <c r="I1607" s="2"/>
      <c r="J1607" s="2"/>
      <c r="K1607" s="105" t="str">
        <f t="shared" ca="1" si="25"/>
        <v/>
      </c>
    </row>
    <row r="1608" spans="3:11" ht="27.6" customHeight="1" x14ac:dyDescent="0.25">
      <c r="C1608" s="1"/>
      <c r="D1608" s="1"/>
      <c r="E1608" s="1"/>
      <c r="F1608" s="39"/>
      <c r="G1608" s="39"/>
      <c r="H1608" s="2"/>
      <c r="I1608" s="2"/>
      <c r="J1608" s="2"/>
      <c r="K1608" s="105" t="str">
        <f t="shared" ca="1" si="25"/>
        <v/>
      </c>
    </row>
    <row r="1609" spans="3:11" ht="27.6" customHeight="1" x14ac:dyDescent="0.25">
      <c r="C1609" s="1"/>
      <c r="D1609" s="1"/>
      <c r="E1609" s="1"/>
      <c r="F1609" s="39"/>
      <c r="G1609" s="39"/>
      <c r="H1609" s="2"/>
      <c r="I1609" s="2"/>
      <c r="J1609" s="2"/>
      <c r="K1609" s="105" t="str">
        <f t="shared" ca="1" si="25"/>
        <v/>
      </c>
    </row>
    <row r="1610" spans="3:11" ht="27.6" customHeight="1" x14ac:dyDescent="0.25">
      <c r="C1610" s="1"/>
      <c r="D1610" s="1"/>
      <c r="E1610" s="1"/>
      <c r="F1610" s="39"/>
      <c r="G1610" s="39"/>
      <c r="H1610" s="2"/>
      <c r="I1610" s="2"/>
      <c r="J1610" s="2"/>
      <c r="K1610" s="105" t="str">
        <f t="shared" ca="1" si="25"/>
        <v/>
      </c>
    </row>
    <row r="1611" spans="3:11" ht="27.6" customHeight="1" x14ac:dyDescent="0.25">
      <c r="C1611" s="1"/>
      <c r="D1611" s="1"/>
      <c r="E1611" s="1"/>
      <c r="F1611" s="39"/>
      <c r="G1611" s="39"/>
      <c r="H1611" s="2"/>
      <c r="I1611" s="2"/>
      <c r="J1611" s="2"/>
      <c r="K1611" s="105" t="str">
        <f t="shared" ca="1" si="25"/>
        <v/>
      </c>
    </row>
    <row r="1612" spans="3:11" ht="27.6" customHeight="1" x14ac:dyDescent="0.25">
      <c r="C1612" s="1"/>
      <c r="D1612" s="1"/>
      <c r="E1612" s="1"/>
      <c r="F1612" s="39"/>
      <c r="G1612" s="39"/>
      <c r="H1612" s="2"/>
      <c r="I1612" s="2"/>
      <c r="J1612" s="2"/>
      <c r="K1612" s="105" t="str">
        <f t="shared" ca="1" si="25"/>
        <v/>
      </c>
    </row>
    <row r="1613" spans="3:11" ht="27.6" customHeight="1" x14ac:dyDescent="0.25">
      <c r="C1613" s="1"/>
      <c r="D1613" s="1"/>
      <c r="E1613" s="1"/>
      <c r="F1613" s="39"/>
      <c r="G1613" s="39"/>
      <c r="H1613" s="2"/>
      <c r="I1613" s="2"/>
      <c r="J1613" s="2"/>
      <c r="K1613" s="105" t="str">
        <f t="shared" ca="1" si="25"/>
        <v/>
      </c>
    </row>
    <row r="1614" spans="3:11" ht="27.6" customHeight="1" x14ac:dyDescent="0.25">
      <c r="C1614" s="1"/>
      <c r="D1614" s="1"/>
      <c r="E1614" s="1"/>
      <c r="F1614" s="39"/>
      <c r="G1614" s="39"/>
      <c r="H1614" s="2"/>
      <c r="I1614" s="2"/>
      <c r="J1614" s="2"/>
      <c r="K1614" s="105" t="str">
        <f t="shared" ca="1" si="25"/>
        <v/>
      </c>
    </row>
    <row r="1615" spans="3:11" ht="27.6" customHeight="1" x14ac:dyDescent="0.25">
      <c r="C1615" s="1"/>
      <c r="D1615" s="1"/>
      <c r="E1615" s="1"/>
      <c r="F1615" s="39"/>
      <c r="G1615" s="39"/>
      <c r="H1615" s="2"/>
      <c r="I1615" s="2"/>
      <c r="J1615" s="2"/>
      <c r="K1615" s="105" t="str">
        <f t="shared" ca="1" si="25"/>
        <v/>
      </c>
    </row>
    <row r="1616" spans="3:11" ht="27.6" customHeight="1" x14ac:dyDescent="0.25">
      <c r="C1616" s="1"/>
      <c r="D1616" s="1"/>
      <c r="E1616" s="1"/>
      <c r="F1616" s="39"/>
      <c r="G1616" s="39"/>
      <c r="H1616" s="2"/>
      <c r="I1616" s="2"/>
      <c r="J1616" s="2"/>
      <c r="K1616" s="105" t="str">
        <f t="shared" ca="1" si="25"/>
        <v/>
      </c>
    </row>
    <row r="1617" spans="3:11" ht="27.6" customHeight="1" x14ac:dyDescent="0.25">
      <c r="C1617" s="1"/>
      <c r="D1617" s="1"/>
      <c r="E1617" s="1"/>
      <c r="F1617" s="39"/>
      <c r="G1617" s="39"/>
      <c r="H1617" s="2"/>
      <c r="I1617" s="2"/>
      <c r="J1617" s="2"/>
      <c r="K1617" s="105" t="str">
        <f t="shared" ca="1" si="25"/>
        <v/>
      </c>
    </row>
    <row r="1618" spans="3:11" ht="27.6" customHeight="1" x14ac:dyDescent="0.25">
      <c r="C1618" s="1"/>
      <c r="D1618" s="1"/>
      <c r="E1618" s="1"/>
      <c r="F1618" s="39"/>
      <c r="G1618" s="39"/>
      <c r="H1618" s="2"/>
      <c r="I1618" s="2"/>
      <c r="J1618" s="2"/>
      <c r="K1618" s="105" t="str">
        <f t="shared" ca="1" si="25"/>
        <v/>
      </c>
    </row>
    <row r="1619" spans="3:11" ht="27.6" customHeight="1" x14ac:dyDescent="0.25">
      <c r="C1619" s="1"/>
      <c r="D1619" s="1"/>
      <c r="E1619" s="1"/>
      <c r="F1619" s="39"/>
      <c r="G1619" s="39"/>
      <c r="H1619" s="2"/>
      <c r="I1619" s="2"/>
      <c r="J1619" s="2"/>
      <c r="K1619" s="105" t="str">
        <f t="shared" ca="1" si="25"/>
        <v/>
      </c>
    </row>
    <row r="1620" spans="3:11" ht="27.6" customHeight="1" x14ac:dyDescent="0.25">
      <c r="C1620" s="1"/>
      <c r="D1620" s="1"/>
      <c r="E1620" s="1"/>
      <c r="F1620" s="39"/>
      <c r="G1620" s="39"/>
      <c r="H1620" s="2"/>
      <c r="I1620" s="2"/>
      <c r="J1620" s="2"/>
      <c r="K1620" s="105" t="str">
        <f t="shared" ca="1" si="25"/>
        <v/>
      </c>
    </row>
    <row r="1621" spans="3:11" ht="27.6" customHeight="1" x14ac:dyDescent="0.25">
      <c r="C1621" s="1"/>
      <c r="D1621" s="1"/>
      <c r="E1621" s="1"/>
      <c r="F1621" s="39"/>
      <c r="G1621" s="39"/>
      <c r="H1621" s="2"/>
      <c r="I1621" s="2"/>
      <c r="J1621" s="2"/>
      <c r="K1621" s="105" t="str">
        <f t="shared" ca="1" si="25"/>
        <v/>
      </c>
    </row>
    <row r="1622" spans="3:11" ht="27.6" customHeight="1" x14ac:dyDescent="0.25">
      <c r="C1622" s="1"/>
      <c r="D1622" s="1"/>
      <c r="E1622" s="1"/>
      <c r="F1622" s="39"/>
      <c r="G1622" s="39"/>
      <c r="H1622" s="2"/>
      <c r="I1622" s="2"/>
      <c r="J1622" s="2"/>
      <c r="K1622" s="105" t="str">
        <f t="shared" ca="1" si="25"/>
        <v/>
      </c>
    </row>
    <row r="1623" spans="3:11" ht="27.6" customHeight="1" x14ac:dyDescent="0.25">
      <c r="C1623" s="1"/>
      <c r="D1623" s="1"/>
      <c r="E1623" s="1"/>
      <c r="F1623" s="39"/>
      <c r="G1623" s="39"/>
      <c r="H1623" s="2"/>
      <c r="I1623" s="2"/>
      <c r="J1623" s="2"/>
      <c r="K1623" s="105" t="str">
        <f t="shared" ca="1" si="25"/>
        <v/>
      </c>
    </row>
    <row r="1624" spans="3:11" ht="27.6" customHeight="1" x14ac:dyDescent="0.25">
      <c r="C1624" s="1"/>
      <c r="D1624" s="1"/>
      <c r="E1624" s="1"/>
      <c r="F1624" s="39"/>
      <c r="G1624" s="39"/>
      <c r="H1624" s="2"/>
      <c r="I1624" s="2"/>
      <c r="J1624" s="2"/>
      <c r="K1624" s="105" t="str">
        <f t="shared" ca="1" si="25"/>
        <v/>
      </c>
    </row>
    <row r="1625" spans="3:11" ht="27.6" customHeight="1" x14ac:dyDescent="0.25">
      <c r="C1625" s="1"/>
      <c r="D1625" s="1"/>
      <c r="E1625" s="1"/>
      <c r="F1625" s="39"/>
      <c r="G1625" s="39"/>
      <c r="H1625" s="2"/>
      <c r="I1625" s="2"/>
      <c r="J1625" s="2"/>
      <c r="K1625" s="105" t="str">
        <f t="shared" ca="1" si="25"/>
        <v/>
      </c>
    </row>
    <row r="1626" spans="3:11" ht="27.6" customHeight="1" x14ac:dyDescent="0.25">
      <c r="C1626" s="1"/>
      <c r="D1626" s="1"/>
      <c r="E1626" s="1"/>
      <c r="F1626" s="39"/>
      <c r="G1626" s="39"/>
      <c r="H1626" s="2"/>
      <c r="I1626" s="2"/>
      <c r="J1626" s="2"/>
      <c r="K1626" s="105" t="str">
        <f t="shared" ca="1" si="25"/>
        <v/>
      </c>
    </row>
    <row r="1627" spans="3:11" ht="27.6" customHeight="1" x14ac:dyDescent="0.25">
      <c r="C1627" s="1"/>
      <c r="D1627" s="1"/>
      <c r="E1627" s="1"/>
      <c r="F1627" s="39"/>
      <c r="G1627" s="39"/>
      <c r="H1627" s="2"/>
      <c r="I1627" s="2"/>
      <c r="J1627" s="2"/>
      <c r="K1627" s="105" t="str">
        <f t="shared" ca="1" si="25"/>
        <v/>
      </c>
    </row>
    <row r="1628" spans="3:11" ht="27.6" customHeight="1" x14ac:dyDescent="0.25">
      <c r="C1628" s="1"/>
      <c r="D1628" s="1"/>
      <c r="E1628" s="1"/>
      <c r="F1628" s="39"/>
      <c r="G1628" s="39"/>
      <c r="H1628" s="2"/>
      <c r="I1628" s="2"/>
      <c r="J1628" s="2"/>
      <c r="K1628" s="105" t="str">
        <f t="shared" ca="1" si="25"/>
        <v/>
      </c>
    </row>
    <row r="1629" spans="3:11" ht="27.6" customHeight="1" x14ac:dyDescent="0.25">
      <c r="C1629" s="1"/>
      <c r="D1629" s="1"/>
      <c r="E1629" s="1"/>
      <c r="F1629" s="39"/>
      <c r="G1629" s="39"/>
      <c r="H1629" s="2"/>
      <c r="I1629" s="2"/>
      <c r="J1629" s="2"/>
      <c r="K1629" s="105" t="str">
        <f t="shared" ca="1" si="25"/>
        <v/>
      </c>
    </row>
    <row r="1630" spans="3:11" ht="27.6" customHeight="1" x14ac:dyDescent="0.25">
      <c r="C1630" s="1"/>
      <c r="D1630" s="1"/>
      <c r="E1630" s="1"/>
      <c r="F1630" s="39"/>
      <c r="G1630" s="39"/>
      <c r="H1630" s="2"/>
      <c r="I1630" s="2"/>
      <c r="J1630" s="2"/>
      <c r="K1630" s="105" t="str">
        <f t="shared" ca="1" si="25"/>
        <v/>
      </c>
    </row>
    <row r="1631" spans="3:11" ht="27.6" customHeight="1" x14ac:dyDescent="0.25">
      <c r="C1631" s="1"/>
      <c r="D1631" s="1"/>
      <c r="E1631" s="1"/>
      <c r="F1631" s="39"/>
      <c r="G1631" s="39"/>
      <c r="H1631" s="2"/>
      <c r="I1631" s="2"/>
      <c r="J1631" s="2"/>
      <c r="K1631" s="105" t="str">
        <f t="shared" ca="1" si="25"/>
        <v/>
      </c>
    </row>
    <row r="1632" spans="3:11" ht="27.6" customHeight="1" x14ac:dyDescent="0.25">
      <c r="C1632" s="1"/>
      <c r="D1632" s="1"/>
      <c r="E1632" s="1"/>
      <c r="F1632" s="39"/>
      <c r="G1632" s="39"/>
      <c r="H1632" s="2"/>
      <c r="I1632" s="2"/>
      <c r="J1632" s="2"/>
      <c r="K1632" s="105" t="str">
        <f t="shared" ca="1" si="25"/>
        <v/>
      </c>
    </row>
    <row r="1633" spans="3:11" ht="27.6" customHeight="1" x14ac:dyDescent="0.25">
      <c r="C1633" s="1"/>
      <c r="D1633" s="1"/>
      <c r="E1633" s="1"/>
      <c r="F1633" s="39"/>
      <c r="G1633" s="39"/>
      <c r="H1633" s="2"/>
      <c r="I1633" s="2"/>
      <c r="J1633" s="2"/>
      <c r="K1633" s="105" t="str">
        <f t="shared" ca="1" si="25"/>
        <v/>
      </c>
    </row>
    <row r="1634" spans="3:11" ht="27.6" customHeight="1" x14ac:dyDescent="0.25">
      <c r="C1634" s="1"/>
      <c r="D1634" s="1"/>
      <c r="E1634" s="1"/>
      <c r="F1634" s="39"/>
      <c r="G1634" s="39"/>
      <c r="H1634" s="2"/>
      <c r="I1634" s="2"/>
      <c r="J1634" s="2"/>
      <c r="K1634" s="105" t="str">
        <f t="shared" ca="1" si="25"/>
        <v/>
      </c>
    </row>
    <row r="1635" spans="3:11" ht="27.6" customHeight="1" x14ac:dyDescent="0.25">
      <c r="C1635" s="1"/>
      <c r="D1635" s="1"/>
      <c r="E1635" s="1"/>
      <c r="F1635" s="39"/>
      <c r="G1635" s="39"/>
      <c r="H1635" s="2"/>
      <c r="I1635" s="2"/>
      <c r="J1635" s="2"/>
      <c r="K1635" s="105" t="str">
        <f t="shared" ca="1" si="25"/>
        <v/>
      </c>
    </row>
    <row r="1636" spans="3:11" ht="27.6" customHeight="1" x14ac:dyDescent="0.25">
      <c r="C1636" s="1"/>
      <c r="D1636" s="1"/>
      <c r="E1636" s="1"/>
      <c r="F1636" s="39"/>
      <c r="G1636" s="39"/>
      <c r="H1636" s="2"/>
      <c r="I1636" s="2"/>
      <c r="J1636" s="2"/>
      <c r="K1636" s="105" t="str">
        <f t="shared" ca="1" si="25"/>
        <v/>
      </c>
    </row>
    <row r="1637" spans="3:11" ht="27.6" customHeight="1" x14ac:dyDescent="0.25">
      <c r="C1637" s="1"/>
      <c r="D1637" s="1"/>
      <c r="E1637" s="1"/>
      <c r="F1637" s="39"/>
      <c r="G1637" s="39"/>
      <c r="H1637" s="2"/>
      <c r="I1637" s="2"/>
      <c r="J1637" s="2"/>
      <c r="K1637" s="105" t="str">
        <f t="shared" ca="1" si="25"/>
        <v/>
      </c>
    </row>
    <row r="1638" spans="3:11" ht="27.6" customHeight="1" x14ac:dyDescent="0.25">
      <c r="C1638" s="1"/>
      <c r="D1638" s="1"/>
      <c r="E1638" s="1"/>
      <c r="F1638" s="39"/>
      <c r="G1638" s="39"/>
      <c r="H1638" s="2"/>
      <c r="I1638" s="2"/>
      <c r="J1638" s="2"/>
      <c r="K1638" s="105" t="str">
        <f t="shared" ca="1" si="25"/>
        <v/>
      </c>
    </row>
    <row r="1639" spans="3:11" ht="27.6" customHeight="1" x14ac:dyDescent="0.25">
      <c r="C1639" s="1"/>
      <c r="D1639" s="1"/>
      <c r="E1639" s="1"/>
      <c r="F1639" s="39"/>
      <c r="G1639" s="39"/>
      <c r="H1639" s="2"/>
      <c r="I1639" s="2"/>
      <c r="J1639" s="2"/>
      <c r="K1639" s="105" t="str">
        <f t="shared" ca="1" si="25"/>
        <v/>
      </c>
    </row>
    <row r="1640" spans="3:11" ht="27.6" customHeight="1" x14ac:dyDescent="0.25">
      <c r="C1640" s="1"/>
      <c r="D1640" s="1"/>
      <c r="E1640" s="1"/>
      <c r="F1640" s="39"/>
      <c r="G1640" s="39"/>
      <c r="H1640" s="2"/>
      <c r="I1640" s="2"/>
      <c r="J1640" s="2"/>
      <c r="K1640" s="105" t="str">
        <f t="shared" ca="1" si="25"/>
        <v/>
      </c>
    </row>
    <row r="1641" spans="3:11" ht="27.6" customHeight="1" x14ac:dyDescent="0.25">
      <c r="C1641" s="1"/>
      <c r="D1641" s="1"/>
      <c r="E1641" s="1"/>
      <c r="F1641" s="39"/>
      <c r="G1641" s="39"/>
      <c r="H1641" s="2"/>
      <c r="I1641" s="2"/>
      <c r="J1641" s="2"/>
      <c r="K1641" s="105" t="str">
        <f t="shared" ca="1" si="25"/>
        <v/>
      </c>
    </row>
    <row r="1642" spans="3:11" ht="27.6" customHeight="1" x14ac:dyDescent="0.25">
      <c r="C1642" s="1"/>
      <c r="D1642" s="1"/>
      <c r="E1642" s="1"/>
      <c r="F1642" s="39"/>
      <c r="G1642" s="39"/>
      <c r="H1642" s="2"/>
      <c r="I1642" s="2"/>
      <c r="J1642" s="2"/>
      <c r="K1642" s="105" t="str">
        <f t="shared" ca="1" si="25"/>
        <v/>
      </c>
    </row>
    <row r="1643" spans="3:11" ht="27.6" customHeight="1" x14ac:dyDescent="0.25">
      <c r="C1643" s="1"/>
      <c r="D1643" s="1"/>
      <c r="E1643" s="1"/>
      <c r="F1643" s="39"/>
      <c r="G1643" s="39"/>
      <c r="H1643" s="2"/>
      <c r="I1643" s="2"/>
      <c r="J1643" s="2"/>
      <c r="K1643" s="105" t="str">
        <f t="shared" ca="1" si="25"/>
        <v/>
      </c>
    </row>
    <row r="1644" spans="3:11" ht="27.6" customHeight="1" x14ac:dyDescent="0.25">
      <c r="C1644" s="1"/>
      <c r="D1644" s="1"/>
      <c r="E1644" s="1"/>
      <c r="F1644" s="39"/>
      <c r="G1644" s="39"/>
      <c r="H1644" s="2"/>
      <c r="I1644" s="2"/>
      <c r="J1644" s="2"/>
      <c r="K1644" s="105" t="str">
        <f t="shared" ca="1" si="25"/>
        <v/>
      </c>
    </row>
    <row r="1645" spans="3:11" ht="27.6" customHeight="1" x14ac:dyDescent="0.25">
      <c r="C1645" s="1"/>
      <c r="D1645" s="1"/>
      <c r="E1645" s="1"/>
      <c r="F1645" s="39"/>
      <c r="G1645" s="39"/>
      <c r="H1645" s="2"/>
      <c r="I1645" s="2"/>
      <c r="J1645" s="2"/>
      <c r="K1645" s="105" t="str">
        <f t="shared" ca="1" si="25"/>
        <v/>
      </c>
    </row>
    <row r="1646" spans="3:11" ht="27.6" customHeight="1" x14ac:dyDescent="0.25">
      <c r="C1646" s="1"/>
      <c r="D1646" s="1"/>
      <c r="E1646" s="1"/>
      <c r="F1646" s="39"/>
      <c r="G1646" s="39"/>
      <c r="H1646" s="2"/>
      <c r="I1646" s="2"/>
      <c r="J1646" s="2"/>
      <c r="K1646" s="105" t="str">
        <f t="shared" ca="1" si="25"/>
        <v/>
      </c>
    </row>
    <row r="1647" spans="3:11" ht="27.6" customHeight="1" x14ac:dyDescent="0.25">
      <c r="C1647" s="1"/>
      <c r="D1647" s="1"/>
      <c r="E1647" s="1"/>
      <c r="F1647" s="39"/>
      <c r="G1647" s="39"/>
      <c r="H1647" s="2"/>
      <c r="I1647" s="2"/>
      <c r="J1647" s="2"/>
      <c r="K1647" s="105" t="str">
        <f t="shared" ca="1" si="25"/>
        <v/>
      </c>
    </row>
    <row r="1648" spans="3:11" ht="27.6" customHeight="1" x14ac:dyDescent="0.25">
      <c r="C1648" s="1"/>
      <c r="D1648" s="1"/>
      <c r="E1648" s="1"/>
      <c r="F1648" s="39"/>
      <c r="G1648" s="39"/>
      <c r="H1648" s="2"/>
      <c r="I1648" s="2"/>
      <c r="J1648" s="2"/>
      <c r="K1648" s="105" t="str">
        <f t="shared" ca="1" si="25"/>
        <v/>
      </c>
    </row>
    <row r="1649" spans="3:11" ht="27.6" customHeight="1" x14ac:dyDescent="0.25">
      <c r="C1649" s="1"/>
      <c r="D1649" s="1"/>
      <c r="E1649" s="1"/>
      <c r="F1649" s="39"/>
      <c r="G1649" s="39"/>
      <c r="H1649" s="2"/>
      <c r="I1649" s="2"/>
      <c r="J1649" s="2"/>
      <c r="K1649" s="105" t="str">
        <f t="shared" ca="1" si="25"/>
        <v/>
      </c>
    </row>
    <row r="1650" spans="3:11" ht="27.6" customHeight="1" x14ac:dyDescent="0.25">
      <c r="C1650" s="1"/>
      <c r="D1650" s="1"/>
      <c r="E1650" s="1"/>
      <c r="F1650" s="39"/>
      <c r="G1650" s="39"/>
      <c r="H1650" s="2"/>
      <c r="I1650" s="2"/>
      <c r="J1650" s="2"/>
      <c r="K1650" s="105" t="str">
        <f t="shared" ca="1" si="25"/>
        <v/>
      </c>
    </row>
    <row r="1651" spans="3:11" ht="27.6" customHeight="1" x14ac:dyDescent="0.25">
      <c r="C1651" s="1"/>
      <c r="D1651" s="1"/>
      <c r="E1651" s="1"/>
      <c r="F1651" s="39"/>
      <c r="G1651" s="39"/>
      <c r="H1651" s="2"/>
      <c r="I1651" s="2"/>
      <c r="J1651" s="2"/>
      <c r="K1651" s="105" t="str">
        <f t="shared" ca="1" si="25"/>
        <v/>
      </c>
    </row>
    <row r="1652" spans="3:11" ht="27.6" customHeight="1" x14ac:dyDescent="0.25">
      <c r="C1652" s="1"/>
      <c r="D1652" s="1"/>
      <c r="E1652" s="1"/>
      <c r="F1652" s="39"/>
      <c r="G1652" s="39"/>
      <c r="H1652" s="2"/>
      <c r="I1652" s="2"/>
      <c r="J1652" s="2"/>
      <c r="K1652" s="105" t="str">
        <f t="shared" ca="1" si="25"/>
        <v/>
      </c>
    </row>
    <row r="1653" spans="3:11" ht="27.6" customHeight="1" x14ac:dyDescent="0.25">
      <c r="C1653" s="1"/>
      <c r="D1653" s="1"/>
      <c r="E1653" s="1"/>
      <c r="F1653" s="39"/>
      <c r="G1653" s="39"/>
      <c r="H1653" s="2"/>
      <c r="I1653" s="2"/>
      <c r="J1653" s="2"/>
      <c r="K1653" s="105" t="str">
        <f t="shared" ca="1" si="25"/>
        <v/>
      </c>
    </row>
    <row r="1654" spans="3:11" ht="27.6" customHeight="1" x14ac:dyDescent="0.25">
      <c r="C1654" s="1"/>
      <c r="D1654" s="1"/>
      <c r="E1654" s="1"/>
      <c r="F1654" s="39"/>
      <c r="G1654" s="39"/>
      <c r="H1654" s="2"/>
      <c r="I1654" s="2"/>
      <c r="J1654" s="2"/>
      <c r="K1654" s="105" t="str">
        <f t="shared" ca="1" si="25"/>
        <v/>
      </c>
    </row>
    <row r="1655" spans="3:11" ht="27.6" customHeight="1" x14ac:dyDescent="0.25">
      <c r="C1655" s="1"/>
      <c r="D1655" s="1"/>
      <c r="E1655" s="1"/>
      <c r="F1655" s="39"/>
      <c r="G1655" s="39"/>
      <c r="H1655" s="2"/>
      <c r="I1655" s="2"/>
      <c r="J1655" s="2"/>
      <c r="K1655" s="105" t="str">
        <f t="shared" ca="1" si="25"/>
        <v/>
      </c>
    </row>
    <row r="1656" spans="3:11" ht="27.6" customHeight="1" x14ac:dyDescent="0.25">
      <c r="C1656" s="1"/>
      <c r="D1656" s="1"/>
      <c r="E1656" s="1"/>
      <c r="F1656" s="39"/>
      <c r="G1656" s="39"/>
      <c r="H1656" s="2"/>
      <c r="I1656" s="2"/>
      <c r="J1656" s="2"/>
      <c r="K1656" s="105" t="str">
        <f t="shared" ca="1" si="25"/>
        <v/>
      </c>
    </row>
    <row r="1657" spans="3:11" ht="27.6" customHeight="1" x14ac:dyDescent="0.25">
      <c r="C1657" s="1"/>
      <c r="D1657" s="1"/>
      <c r="E1657" s="1"/>
      <c r="F1657" s="39"/>
      <c r="G1657" s="39"/>
      <c r="H1657" s="2"/>
      <c r="I1657" s="2"/>
      <c r="J1657" s="2"/>
      <c r="K1657" s="105" t="str">
        <f t="shared" ca="1" si="25"/>
        <v/>
      </c>
    </row>
    <row r="1658" spans="3:11" ht="27.6" customHeight="1" x14ac:dyDescent="0.25">
      <c r="C1658" s="1"/>
      <c r="D1658" s="1"/>
      <c r="E1658" s="1"/>
      <c r="F1658" s="39"/>
      <c r="G1658" s="39"/>
      <c r="H1658" s="2"/>
      <c r="I1658" s="2"/>
      <c r="J1658" s="2"/>
      <c r="K1658" s="105" t="str">
        <f t="shared" ca="1" si="25"/>
        <v/>
      </c>
    </row>
    <row r="1659" spans="3:11" ht="27.6" customHeight="1" x14ac:dyDescent="0.25">
      <c r="C1659" s="1"/>
      <c r="D1659" s="1"/>
      <c r="E1659" s="1"/>
      <c r="F1659" s="39"/>
      <c r="G1659" s="39"/>
      <c r="H1659" s="2"/>
      <c r="I1659" s="2"/>
      <c r="J1659" s="2"/>
      <c r="K1659" s="105" t="str">
        <f t="shared" ca="1" si="25"/>
        <v/>
      </c>
    </row>
    <row r="1660" spans="3:11" ht="27.6" customHeight="1" x14ac:dyDescent="0.25">
      <c r="C1660" s="1"/>
      <c r="D1660" s="1"/>
      <c r="E1660" s="1"/>
      <c r="F1660" s="39"/>
      <c r="G1660" s="39"/>
      <c r="H1660" s="2"/>
      <c r="I1660" s="2"/>
      <c r="J1660" s="2"/>
      <c r="K1660" s="105" t="str">
        <f t="shared" ca="1" si="25"/>
        <v/>
      </c>
    </row>
    <row r="1661" spans="3:11" ht="27.6" customHeight="1" x14ac:dyDescent="0.25">
      <c r="C1661" s="1"/>
      <c r="D1661" s="1"/>
      <c r="E1661" s="1"/>
      <c r="F1661" s="39"/>
      <c r="G1661" s="39"/>
      <c r="H1661" s="2"/>
      <c r="I1661" s="2"/>
      <c r="J1661" s="2"/>
      <c r="K1661" s="105" t="str">
        <f t="shared" ca="1" si="25"/>
        <v/>
      </c>
    </row>
    <row r="1662" spans="3:11" ht="27.6" customHeight="1" x14ac:dyDescent="0.25">
      <c r="C1662" s="1"/>
      <c r="D1662" s="1"/>
      <c r="E1662" s="1"/>
      <c r="F1662" s="39"/>
      <c r="G1662" s="39"/>
      <c r="H1662" s="2"/>
      <c r="I1662" s="2"/>
      <c r="J1662" s="2"/>
      <c r="K1662" s="105" t="str">
        <f t="shared" ca="1" si="25"/>
        <v/>
      </c>
    </row>
    <row r="1663" spans="3:11" ht="27.6" customHeight="1" x14ac:dyDescent="0.25">
      <c r="C1663" s="1"/>
      <c r="D1663" s="1"/>
      <c r="E1663" s="1"/>
      <c r="F1663" s="39"/>
      <c r="G1663" s="39"/>
      <c r="H1663" s="2"/>
      <c r="I1663" s="2"/>
      <c r="J1663" s="2"/>
      <c r="K1663" s="105" t="str">
        <f t="shared" ca="1" si="25"/>
        <v/>
      </c>
    </row>
    <row r="1664" spans="3:11" ht="27.6" customHeight="1" x14ac:dyDescent="0.25">
      <c r="C1664" s="1"/>
      <c r="D1664" s="1"/>
      <c r="E1664" s="1"/>
      <c r="F1664" s="39"/>
      <c r="G1664" s="39"/>
      <c r="H1664" s="2"/>
      <c r="I1664" s="2"/>
      <c r="J1664" s="2"/>
      <c r="K1664" s="105" t="str">
        <f t="shared" ca="1" si="25"/>
        <v/>
      </c>
    </row>
    <row r="1665" spans="3:11" ht="27.6" customHeight="1" x14ac:dyDescent="0.25">
      <c r="C1665" s="1"/>
      <c r="D1665" s="1"/>
      <c r="E1665" s="1"/>
      <c r="F1665" s="39"/>
      <c r="G1665" s="39"/>
      <c r="H1665" s="2"/>
      <c r="I1665" s="2"/>
      <c r="J1665" s="2"/>
      <c r="K1665" s="105" t="str">
        <f t="shared" ca="1" si="25"/>
        <v/>
      </c>
    </row>
    <row r="1666" spans="3:11" ht="27.6" customHeight="1" x14ac:dyDescent="0.25">
      <c r="C1666" s="1"/>
      <c r="D1666" s="1"/>
      <c r="E1666" s="1"/>
      <c r="F1666" s="39"/>
      <c r="G1666" s="39"/>
      <c r="H1666" s="2"/>
      <c r="I1666" s="2"/>
      <c r="J1666" s="2"/>
      <c r="K1666" s="105" t="str">
        <f t="shared" ca="1" si="25"/>
        <v/>
      </c>
    </row>
    <row r="1667" spans="3:11" ht="27.6" customHeight="1" x14ac:dyDescent="0.25">
      <c r="C1667" s="1"/>
      <c r="D1667" s="1"/>
      <c r="E1667" s="1"/>
      <c r="F1667" s="39"/>
      <c r="G1667" s="39"/>
      <c r="H1667" s="2"/>
      <c r="I1667" s="2"/>
      <c r="J1667" s="2"/>
      <c r="K1667" s="105" t="str">
        <f t="shared" ca="1" si="25"/>
        <v/>
      </c>
    </row>
    <row r="1668" spans="3:11" ht="27.6" customHeight="1" x14ac:dyDescent="0.25">
      <c r="C1668" s="1"/>
      <c r="D1668" s="1"/>
      <c r="E1668" s="1"/>
      <c r="F1668" s="39"/>
      <c r="G1668" s="39"/>
      <c r="H1668" s="2"/>
      <c r="I1668" s="2"/>
      <c r="J1668" s="2"/>
      <c r="K1668" s="105" t="str">
        <f t="shared" ca="1" si="25"/>
        <v/>
      </c>
    </row>
    <row r="1669" spans="3:11" ht="27.6" customHeight="1" x14ac:dyDescent="0.25">
      <c r="C1669" s="1"/>
      <c r="D1669" s="1"/>
      <c r="E1669" s="1"/>
      <c r="F1669" s="39"/>
      <c r="G1669" s="39"/>
      <c r="H1669" s="2"/>
      <c r="I1669" s="2"/>
      <c r="J1669" s="2"/>
      <c r="K1669" s="105" t="str">
        <f t="shared" ca="1" si="25"/>
        <v/>
      </c>
    </row>
    <row r="1670" spans="3:11" ht="27.6" customHeight="1" x14ac:dyDescent="0.25">
      <c r="C1670" s="1"/>
      <c r="D1670" s="1"/>
      <c r="E1670" s="1"/>
      <c r="F1670" s="39"/>
      <c r="G1670" s="39"/>
      <c r="H1670" s="2"/>
      <c r="I1670" s="2"/>
      <c r="J1670" s="2"/>
      <c r="K1670" s="105" t="str">
        <f t="shared" ref="K1670:K1733" ca="1" si="26">IFERROR(IF(C1670="","",IF(H1670="","Insertar la fecha de inicio",IF(I1670="","Insertar la fecha de finalización prevista",IF(AND(J1670&lt;&gt;"",J1670&gt;I1670),"Completado con retraso",IF(AND(J1670&lt;&gt;"",J1670&lt;=I1670),"Concluido",IF(AND(I1670&lt;TODAY(),J1670=""),"Atrasado",IF(AND(J1670="",H1670&lt;=TODAY(),I1670&gt;=TODAY()),"En curso",IF(H1670&gt;TODAY(),"No iniciado","")))))))),"")</f>
        <v/>
      </c>
    </row>
    <row r="1671" spans="3:11" ht="27.6" customHeight="1" x14ac:dyDescent="0.25">
      <c r="C1671" s="1"/>
      <c r="D1671" s="1"/>
      <c r="E1671" s="1"/>
      <c r="F1671" s="39"/>
      <c r="G1671" s="39"/>
      <c r="H1671" s="2"/>
      <c r="I1671" s="2"/>
      <c r="J1671" s="2"/>
      <c r="K1671" s="105" t="str">
        <f t="shared" ca="1" si="26"/>
        <v/>
      </c>
    </row>
    <row r="1672" spans="3:11" ht="27.6" customHeight="1" x14ac:dyDescent="0.25">
      <c r="C1672" s="1"/>
      <c r="D1672" s="1"/>
      <c r="E1672" s="1"/>
      <c r="F1672" s="39"/>
      <c r="G1672" s="39"/>
      <c r="H1672" s="2"/>
      <c r="I1672" s="2"/>
      <c r="J1672" s="2"/>
      <c r="K1672" s="105" t="str">
        <f t="shared" ca="1" si="26"/>
        <v/>
      </c>
    </row>
    <row r="1673" spans="3:11" ht="27.6" customHeight="1" x14ac:dyDescent="0.25">
      <c r="C1673" s="1"/>
      <c r="D1673" s="1"/>
      <c r="E1673" s="1"/>
      <c r="F1673" s="39"/>
      <c r="G1673" s="39"/>
      <c r="H1673" s="2"/>
      <c r="I1673" s="2"/>
      <c r="J1673" s="2"/>
      <c r="K1673" s="105" t="str">
        <f t="shared" ca="1" si="26"/>
        <v/>
      </c>
    </row>
    <row r="1674" spans="3:11" ht="27.6" customHeight="1" x14ac:dyDescent="0.25">
      <c r="C1674" s="1"/>
      <c r="D1674" s="1"/>
      <c r="E1674" s="1"/>
      <c r="F1674" s="39"/>
      <c r="G1674" s="39"/>
      <c r="H1674" s="2"/>
      <c r="I1674" s="2"/>
      <c r="J1674" s="2"/>
      <c r="K1674" s="105" t="str">
        <f t="shared" ca="1" si="26"/>
        <v/>
      </c>
    </row>
    <row r="1675" spans="3:11" ht="27.6" customHeight="1" x14ac:dyDescent="0.25">
      <c r="C1675" s="1"/>
      <c r="D1675" s="1"/>
      <c r="E1675" s="1"/>
      <c r="F1675" s="39"/>
      <c r="G1675" s="39"/>
      <c r="H1675" s="2"/>
      <c r="I1675" s="2"/>
      <c r="J1675" s="2"/>
      <c r="K1675" s="105" t="str">
        <f t="shared" ca="1" si="26"/>
        <v/>
      </c>
    </row>
    <row r="1676" spans="3:11" ht="27.6" customHeight="1" x14ac:dyDescent="0.25">
      <c r="C1676" s="1"/>
      <c r="D1676" s="1"/>
      <c r="E1676" s="1"/>
      <c r="F1676" s="39"/>
      <c r="G1676" s="39"/>
      <c r="H1676" s="2"/>
      <c r="I1676" s="2"/>
      <c r="J1676" s="2"/>
      <c r="K1676" s="105" t="str">
        <f t="shared" ca="1" si="26"/>
        <v/>
      </c>
    </row>
    <row r="1677" spans="3:11" ht="27.6" customHeight="1" x14ac:dyDescent="0.25">
      <c r="C1677" s="1"/>
      <c r="D1677" s="1"/>
      <c r="E1677" s="1"/>
      <c r="F1677" s="39"/>
      <c r="G1677" s="39"/>
      <c r="H1677" s="2"/>
      <c r="I1677" s="2"/>
      <c r="J1677" s="2"/>
      <c r="K1677" s="105" t="str">
        <f t="shared" ca="1" si="26"/>
        <v/>
      </c>
    </row>
    <row r="1678" spans="3:11" ht="27.6" customHeight="1" x14ac:dyDescent="0.25">
      <c r="C1678" s="1"/>
      <c r="D1678" s="1"/>
      <c r="E1678" s="1"/>
      <c r="F1678" s="39"/>
      <c r="G1678" s="39"/>
      <c r="H1678" s="2"/>
      <c r="I1678" s="2"/>
      <c r="J1678" s="2"/>
      <c r="K1678" s="105" t="str">
        <f t="shared" ca="1" si="26"/>
        <v/>
      </c>
    </row>
    <row r="1679" spans="3:11" ht="27.6" customHeight="1" x14ac:dyDescent="0.25">
      <c r="C1679" s="1"/>
      <c r="D1679" s="1"/>
      <c r="E1679" s="1"/>
      <c r="F1679" s="39"/>
      <c r="G1679" s="39"/>
      <c r="H1679" s="2"/>
      <c r="I1679" s="2"/>
      <c r="J1679" s="2"/>
      <c r="K1679" s="105" t="str">
        <f t="shared" ca="1" si="26"/>
        <v/>
      </c>
    </row>
    <row r="1680" spans="3:11" ht="27.6" customHeight="1" x14ac:dyDescent="0.25">
      <c r="C1680" s="1"/>
      <c r="D1680" s="1"/>
      <c r="E1680" s="1"/>
      <c r="F1680" s="39"/>
      <c r="G1680" s="39"/>
      <c r="H1680" s="2"/>
      <c r="I1680" s="2"/>
      <c r="J1680" s="2"/>
      <c r="K1680" s="105" t="str">
        <f t="shared" ca="1" si="26"/>
        <v/>
      </c>
    </row>
    <row r="1681" spans="3:11" ht="27.6" customHeight="1" x14ac:dyDescent="0.25">
      <c r="C1681" s="1"/>
      <c r="D1681" s="1"/>
      <c r="E1681" s="1"/>
      <c r="F1681" s="39"/>
      <c r="G1681" s="39"/>
      <c r="H1681" s="2"/>
      <c r="I1681" s="2"/>
      <c r="J1681" s="2"/>
      <c r="K1681" s="105" t="str">
        <f t="shared" ca="1" si="26"/>
        <v/>
      </c>
    </row>
    <row r="1682" spans="3:11" ht="27.6" customHeight="1" x14ac:dyDescent="0.25">
      <c r="C1682" s="1"/>
      <c r="D1682" s="1"/>
      <c r="E1682" s="1"/>
      <c r="F1682" s="39"/>
      <c r="G1682" s="39"/>
      <c r="H1682" s="2"/>
      <c r="I1682" s="2"/>
      <c r="J1682" s="2"/>
      <c r="K1682" s="105" t="str">
        <f t="shared" ca="1" si="26"/>
        <v/>
      </c>
    </row>
    <row r="1683" spans="3:11" ht="27.6" customHeight="1" x14ac:dyDescent="0.25">
      <c r="C1683" s="1"/>
      <c r="D1683" s="1"/>
      <c r="E1683" s="1"/>
      <c r="F1683" s="39"/>
      <c r="G1683" s="39"/>
      <c r="H1683" s="2"/>
      <c r="I1683" s="2"/>
      <c r="J1683" s="2"/>
      <c r="K1683" s="105" t="str">
        <f t="shared" ca="1" si="26"/>
        <v/>
      </c>
    </row>
    <row r="1684" spans="3:11" ht="27.6" customHeight="1" x14ac:dyDescent="0.25">
      <c r="C1684" s="1"/>
      <c r="D1684" s="1"/>
      <c r="E1684" s="1"/>
      <c r="F1684" s="39"/>
      <c r="G1684" s="39"/>
      <c r="H1684" s="2"/>
      <c r="I1684" s="2"/>
      <c r="J1684" s="2"/>
      <c r="K1684" s="105" t="str">
        <f t="shared" ca="1" si="26"/>
        <v/>
      </c>
    </row>
    <row r="1685" spans="3:11" ht="27.6" customHeight="1" x14ac:dyDescent="0.25">
      <c r="C1685" s="1"/>
      <c r="D1685" s="1"/>
      <c r="E1685" s="1"/>
      <c r="F1685" s="39"/>
      <c r="G1685" s="39"/>
      <c r="H1685" s="2"/>
      <c r="I1685" s="2"/>
      <c r="J1685" s="2"/>
      <c r="K1685" s="105" t="str">
        <f t="shared" ca="1" si="26"/>
        <v/>
      </c>
    </row>
    <row r="1686" spans="3:11" ht="27.6" customHeight="1" x14ac:dyDescent="0.25">
      <c r="C1686" s="1"/>
      <c r="D1686" s="1"/>
      <c r="E1686" s="1"/>
      <c r="F1686" s="39"/>
      <c r="G1686" s="39"/>
      <c r="H1686" s="2"/>
      <c r="I1686" s="2"/>
      <c r="J1686" s="2"/>
      <c r="K1686" s="105" t="str">
        <f t="shared" ca="1" si="26"/>
        <v/>
      </c>
    </row>
    <row r="1687" spans="3:11" ht="27.6" customHeight="1" x14ac:dyDescent="0.25">
      <c r="C1687" s="1"/>
      <c r="D1687" s="1"/>
      <c r="E1687" s="1"/>
      <c r="F1687" s="39"/>
      <c r="G1687" s="39"/>
      <c r="H1687" s="2"/>
      <c r="I1687" s="2"/>
      <c r="J1687" s="2"/>
      <c r="K1687" s="105" t="str">
        <f t="shared" ca="1" si="26"/>
        <v/>
      </c>
    </row>
    <row r="1688" spans="3:11" ht="27.6" customHeight="1" x14ac:dyDescent="0.25">
      <c r="C1688" s="1"/>
      <c r="D1688" s="1"/>
      <c r="E1688" s="1"/>
      <c r="F1688" s="39"/>
      <c r="G1688" s="39"/>
      <c r="H1688" s="2"/>
      <c r="I1688" s="2"/>
      <c r="J1688" s="2"/>
      <c r="K1688" s="105" t="str">
        <f t="shared" ca="1" si="26"/>
        <v/>
      </c>
    </row>
    <row r="1689" spans="3:11" ht="27.6" customHeight="1" x14ac:dyDescent="0.25">
      <c r="C1689" s="1"/>
      <c r="D1689" s="1"/>
      <c r="E1689" s="1"/>
      <c r="F1689" s="39"/>
      <c r="G1689" s="39"/>
      <c r="H1689" s="2"/>
      <c r="I1689" s="2"/>
      <c r="J1689" s="2"/>
      <c r="K1689" s="105" t="str">
        <f t="shared" ca="1" si="26"/>
        <v/>
      </c>
    </row>
    <row r="1690" spans="3:11" ht="27.6" customHeight="1" x14ac:dyDescent="0.25">
      <c r="C1690" s="1"/>
      <c r="D1690" s="1"/>
      <c r="E1690" s="1"/>
      <c r="F1690" s="39"/>
      <c r="G1690" s="39"/>
      <c r="H1690" s="2"/>
      <c r="I1690" s="2"/>
      <c r="J1690" s="2"/>
      <c r="K1690" s="105" t="str">
        <f t="shared" ca="1" si="26"/>
        <v/>
      </c>
    </row>
    <row r="1691" spans="3:11" ht="27.6" customHeight="1" x14ac:dyDescent="0.25">
      <c r="C1691" s="1"/>
      <c r="D1691" s="1"/>
      <c r="E1691" s="1"/>
      <c r="F1691" s="39"/>
      <c r="G1691" s="39"/>
      <c r="H1691" s="2"/>
      <c r="I1691" s="2"/>
      <c r="J1691" s="2"/>
      <c r="K1691" s="105" t="str">
        <f t="shared" ca="1" si="26"/>
        <v/>
      </c>
    </row>
    <row r="1692" spans="3:11" ht="27.6" customHeight="1" x14ac:dyDescent="0.25">
      <c r="C1692" s="1"/>
      <c r="D1692" s="1"/>
      <c r="E1692" s="1"/>
      <c r="F1692" s="39"/>
      <c r="G1692" s="39"/>
      <c r="H1692" s="2"/>
      <c r="I1692" s="2"/>
      <c r="J1692" s="2"/>
      <c r="K1692" s="105" t="str">
        <f t="shared" ca="1" si="26"/>
        <v/>
      </c>
    </row>
    <row r="1693" spans="3:11" ht="27.6" customHeight="1" x14ac:dyDescent="0.25">
      <c r="C1693" s="1"/>
      <c r="D1693" s="1"/>
      <c r="E1693" s="1"/>
      <c r="F1693" s="39"/>
      <c r="G1693" s="39"/>
      <c r="H1693" s="2"/>
      <c r="I1693" s="2"/>
      <c r="J1693" s="2"/>
      <c r="K1693" s="105" t="str">
        <f t="shared" ca="1" si="26"/>
        <v/>
      </c>
    </row>
    <row r="1694" spans="3:11" ht="27.6" customHeight="1" x14ac:dyDescent="0.25">
      <c r="C1694" s="1"/>
      <c r="D1694" s="1"/>
      <c r="E1694" s="1"/>
      <c r="F1694" s="39"/>
      <c r="G1694" s="39"/>
      <c r="H1694" s="2"/>
      <c r="I1694" s="2"/>
      <c r="J1694" s="2"/>
      <c r="K1694" s="105" t="str">
        <f t="shared" ca="1" si="26"/>
        <v/>
      </c>
    </row>
    <row r="1695" spans="3:11" ht="27.6" customHeight="1" x14ac:dyDescent="0.25">
      <c r="C1695" s="1"/>
      <c r="D1695" s="1"/>
      <c r="E1695" s="1"/>
      <c r="F1695" s="39"/>
      <c r="G1695" s="39"/>
      <c r="H1695" s="2"/>
      <c r="I1695" s="2"/>
      <c r="J1695" s="2"/>
      <c r="K1695" s="105" t="str">
        <f t="shared" ca="1" si="26"/>
        <v/>
      </c>
    </row>
    <row r="1696" spans="3:11" ht="27.6" customHeight="1" x14ac:dyDescent="0.25">
      <c r="C1696" s="1"/>
      <c r="D1696" s="1"/>
      <c r="E1696" s="1"/>
      <c r="F1696" s="39"/>
      <c r="G1696" s="39"/>
      <c r="H1696" s="2"/>
      <c r="I1696" s="2"/>
      <c r="J1696" s="2"/>
      <c r="K1696" s="105" t="str">
        <f t="shared" ca="1" si="26"/>
        <v/>
      </c>
    </row>
    <row r="1697" spans="3:11" ht="27.6" customHeight="1" x14ac:dyDescent="0.25">
      <c r="C1697" s="1"/>
      <c r="D1697" s="1"/>
      <c r="E1697" s="1"/>
      <c r="F1697" s="39"/>
      <c r="G1697" s="39"/>
      <c r="H1697" s="2"/>
      <c r="I1697" s="2"/>
      <c r="J1697" s="2"/>
      <c r="K1697" s="105" t="str">
        <f t="shared" ca="1" si="26"/>
        <v/>
      </c>
    </row>
    <row r="1698" spans="3:11" ht="27.6" customHeight="1" x14ac:dyDescent="0.25">
      <c r="C1698" s="1"/>
      <c r="D1698" s="1"/>
      <c r="E1698" s="1"/>
      <c r="F1698" s="39"/>
      <c r="G1698" s="39"/>
      <c r="H1698" s="2"/>
      <c r="I1698" s="2"/>
      <c r="J1698" s="2"/>
      <c r="K1698" s="105" t="str">
        <f t="shared" ca="1" si="26"/>
        <v/>
      </c>
    </row>
    <row r="1699" spans="3:11" ht="27.6" customHeight="1" x14ac:dyDescent="0.25">
      <c r="C1699" s="1"/>
      <c r="D1699" s="1"/>
      <c r="E1699" s="1"/>
      <c r="F1699" s="39"/>
      <c r="G1699" s="39"/>
      <c r="H1699" s="2"/>
      <c r="I1699" s="2"/>
      <c r="J1699" s="2"/>
      <c r="K1699" s="105" t="str">
        <f t="shared" ca="1" si="26"/>
        <v/>
      </c>
    </row>
    <row r="1700" spans="3:11" ht="27.6" customHeight="1" x14ac:dyDescent="0.25">
      <c r="C1700" s="1"/>
      <c r="D1700" s="1"/>
      <c r="E1700" s="1"/>
      <c r="F1700" s="39"/>
      <c r="G1700" s="39"/>
      <c r="H1700" s="2"/>
      <c r="I1700" s="2"/>
      <c r="J1700" s="2"/>
      <c r="K1700" s="105" t="str">
        <f t="shared" ca="1" si="26"/>
        <v/>
      </c>
    </row>
    <row r="1701" spans="3:11" ht="27.6" customHeight="1" x14ac:dyDescent="0.25">
      <c r="C1701" s="1"/>
      <c r="D1701" s="1"/>
      <c r="E1701" s="1"/>
      <c r="F1701" s="39"/>
      <c r="G1701" s="39"/>
      <c r="H1701" s="2"/>
      <c r="I1701" s="2"/>
      <c r="J1701" s="2"/>
      <c r="K1701" s="105" t="str">
        <f t="shared" ca="1" si="26"/>
        <v/>
      </c>
    </row>
    <row r="1702" spans="3:11" ht="27.6" customHeight="1" x14ac:dyDescent="0.25">
      <c r="C1702" s="1"/>
      <c r="D1702" s="1"/>
      <c r="E1702" s="1"/>
      <c r="F1702" s="39"/>
      <c r="G1702" s="39"/>
      <c r="H1702" s="2"/>
      <c r="I1702" s="2"/>
      <c r="J1702" s="2"/>
      <c r="K1702" s="105" t="str">
        <f t="shared" ca="1" si="26"/>
        <v/>
      </c>
    </row>
    <row r="1703" spans="3:11" ht="27.6" customHeight="1" x14ac:dyDescent="0.25">
      <c r="C1703" s="1"/>
      <c r="D1703" s="1"/>
      <c r="E1703" s="1"/>
      <c r="F1703" s="39"/>
      <c r="G1703" s="39"/>
      <c r="H1703" s="2"/>
      <c r="I1703" s="2"/>
      <c r="J1703" s="2"/>
      <c r="K1703" s="105" t="str">
        <f t="shared" ca="1" si="26"/>
        <v/>
      </c>
    </row>
    <row r="1704" spans="3:11" ht="27.6" customHeight="1" x14ac:dyDescent="0.25">
      <c r="C1704" s="1"/>
      <c r="D1704" s="1"/>
      <c r="E1704" s="1"/>
      <c r="F1704" s="39"/>
      <c r="G1704" s="39"/>
      <c r="H1704" s="2"/>
      <c r="I1704" s="2"/>
      <c r="J1704" s="2"/>
      <c r="K1704" s="105" t="str">
        <f t="shared" ca="1" si="26"/>
        <v/>
      </c>
    </row>
    <row r="1705" spans="3:11" ht="27.6" customHeight="1" x14ac:dyDescent="0.25">
      <c r="C1705" s="1"/>
      <c r="D1705" s="1"/>
      <c r="E1705" s="1"/>
      <c r="F1705" s="39"/>
      <c r="G1705" s="39"/>
      <c r="H1705" s="2"/>
      <c r="I1705" s="2"/>
      <c r="J1705" s="2"/>
      <c r="K1705" s="105" t="str">
        <f t="shared" ca="1" si="26"/>
        <v/>
      </c>
    </row>
    <row r="1706" spans="3:11" ht="27.6" customHeight="1" x14ac:dyDescent="0.25">
      <c r="C1706" s="1"/>
      <c r="D1706" s="1"/>
      <c r="E1706" s="1"/>
      <c r="F1706" s="39"/>
      <c r="G1706" s="39"/>
      <c r="H1706" s="2"/>
      <c r="I1706" s="2"/>
      <c r="J1706" s="2"/>
      <c r="K1706" s="105" t="str">
        <f t="shared" ca="1" si="26"/>
        <v/>
      </c>
    </row>
    <row r="1707" spans="3:11" ht="27.6" customHeight="1" x14ac:dyDescent="0.25">
      <c r="C1707" s="1"/>
      <c r="D1707" s="1"/>
      <c r="E1707" s="1"/>
      <c r="F1707" s="39"/>
      <c r="G1707" s="39"/>
      <c r="H1707" s="2"/>
      <c r="I1707" s="2"/>
      <c r="J1707" s="2"/>
      <c r="K1707" s="105" t="str">
        <f t="shared" ca="1" si="26"/>
        <v/>
      </c>
    </row>
    <row r="1708" spans="3:11" ht="27.6" customHeight="1" x14ac:dyDescent="0.25">
      <c r="C1708" s="1"/>
      <c r="D1708" s="1"/>
      <c r="E1708" s="1"/>
      <c r="F1708" s="39"/>
      <c r="G1708" s="39"/>
      <c r="H1708" s="2"/>
      <c r="I1708" s="2"/>
      <c r="J1708" s="2"/>
      <c r="K1708" s="105" t="str">
        <f t="shared" ca="1" si="26"/>
        <v/>
      </c>
    </row>
    <row r="1709" spans="3:11" ht="27.6" customHeight="1" x14ac:dyDescent="0.25">
      <c r="C1709" s="1"/>
      <c r="D1709" s="1"/>
      <c r="E1709" s="1"/>
      <c r="F1709" s="39"/>
      <c r="G1709" s="39"/>
      <c r="H1709" s="2"/>
      <c r="I1709" s="2"/>
      <c r="J1709" s="2"/>
      <c r="K1709" s="105" t="str">
        <f t="shared" ca="1" si="26"/>
        <v/>
      </c>
    </row>
    <row r="1710" spans="3:11" ht="27.6" customHeight="1" x14ac:dyDescent="0.25">
      <c r="C1710" s="1"/>
      <c r="D1710" s="1"/>
      <c r="E1710" s="1"/>
      <c r="F1710" s="39"/>
      <c r="G1710" s="39"/>
      <c r="H1710" s="2"/>
      <c r="I1710" s="2"/>
      <c r="J1710" s="2"/>
      <c r="K1710" s="105" t="str">
        <f t="shared" ca="1" si="26"/>
        <v/>
      </c>
    </row>
    <row r="1711" spans="3:11" ht="27.6" customHeight="1" x14ac:dyDescent="0.25">
      <c r="C1711" s="1"/>
      <c r="D1711" s="1"/>
      <c r="E1711" s="1"/>
      <c r="F1711" s="39"/>
      <c r="G1711" s="39"/>
      <c r="H1711" s="2"/>
      <c r="I1711" s="2"/>
      <c r="J1711" s="2"/>
      <c r="K1711" s="105" t="str">
        <f t="shared" ca="1" si="26"/>
        <v/>
      </c>
    </row>
    <row r="1712" spans="3:11" ht="27.6" customHeight="1" x14ac:dyDescent="0.25">
      <c r="C1712" s="1"/>
      <c r="D1712" s="1"/>
      <c r="E1712" s="1"/>
      <c r="F1712" s="39"/>
      <c r="G1712" s="39"/>
      <c r="H1712" s="2"/>
      <c r="I1712" s="2"/>
      <c r="J1712" s="2"/>
      <c r="K1712" s="105" t="str">
        <f t="shared" ca="1" si="26"/>
        <v/>
      </c>
    </row>
    <row r="1713" spans="3:11" ht="27.6" customHeight="1" x14ac:dyDescent="0.25">
      <c r="C1713" s="1"/>
      <c r="D1713" s="1"/>
      <c r="E1713" s="1"/>
      <c r="F1713" s="39"/>
      <c r="G1713" s="39"/>
      <c r="H1713" s="2"/>
      <c r="I1713" s="2"/>
      <c r="J1713" s="2"/>
      <c r="K1713" s="105" t="str">
        <f t="shared" ca="1" si="26"/>
        <v/>
      </c>
    </row>
    <row r="1714" spans="3:11" ht="27.6" customHeight="1" x14ac:dyDescent="0.25">
      <c r="C1714" s="1"/>
      <c r="D1714" s="1"/>
      <c r="E1714" s="1"/>
      <c r="F1714" s="39"/>
      <c r="G1714" s="39"/>
      <c r="H1714" s="2"/>
      <c r="I1714" s="2"/>
      <c r="J1714" s="2"/>
      <c r="K1714" s="105" t="str">
        <f t="shared" ca="1" si="26"/>
        <v/>
      </c>
    </row>
    <row r="1715" spans="3:11" ht="27.6" customHeight="1" x14ac:dyDescent="0.25">
      <c r="C1715" s="1"/>
      <c r="D1715" s="1"/>
      <c r="E1715" s="1"/>
      <c r="F1715" s="39"/>
      <c r="G1715" s="39"/>
      <c r="H1715" s="2"/>
      <c r="I1715" s="2"/>
      <c r="J1715" s="2"/>
      <c r="K1715" s="105" t="str">
        <f t="shared" ca="1" si="26"/>
        <v/>
      </c>
    </row>
    <row r="1716" spans="3:11" ht="27.6" customHeight="1" x14ac:dyDescent="0.25">
      <c r="C1716" s="1"/>
      <c r="D1716" s="1"/>
      <c r="E1716" s="1"/>
      <c r="F1716" s="39"/>
      <c r="G1716" s="39"/>
      <c r="H1716" s="2"/>
      <c r="I1716" s="2"/>
      <c r="J1716" s="2"/>
      <c r="K1716" s="105" t="str">
        <f t="shared" ca="1" si="26"/>
        <v/>
      </c>
    </row>
    <row r="1717" spans="3:11" ht="27.6" customHeight="1" x14ac:dyDescent="0.25">
      <c r="C1717" s="1"/>
      <c r="D1717" s="1"/>
      <c r="E1717" s="1"/>
      <c r="F1717" s="39"/>
      <c r="G1717" s="39"/>
      <c r="H1717" s="2"/>
      <c r="I1717" s="2"/>
      <c r="J1717" s="2"/>
      <c r="K1717" s="105" t="str">
        <f t="shared" ca="1" si="26"/>
        <v/>
      </c>
    </row>
    <row r="1718" spans="3:11" ht="27.6" customHeight="1" x14ac:dyDescent="0.25">
      <c r="C1718" s="1"/>
      <c r="D1718" s="1"/>
      <c r="E1718" s="1"/>
      <c r="F1718" s="39"/>
      <c r="G1718" s="39"/>
      <c r="H1718" s="2"/>
      <c r="I1718" s="2"/>
      <c r="J1718" s="2"/>
      <c r="K1718" s="105" t="str">
        <f t="shared" ca="1" si="26"/>
        <v/>
      </c>
    </row>
    <row r="1719" spans="3:11" ht="27.6" customHeight="1" x14ac:dyDescent="0.25">
      <c r="C1719" s="1"/>
      <c r="D1719" s="1"/>
      <c r="E1719" s="1"/>
      <c r="F1719" s="39"/>
      <c r="G1719" s="39"/>
      <c r="H1719" s="2"/>
      <c r="I1719" s="2"/>
      <c r="J1719" s="2"/>
      <c r="K1719" s="105" t="str">
        <f t="shared" ca="1" si="26"/>
        <v/>
      </c>
    </row>
    <row r="1720" spans="3:11" ht="27.6" customHeight="1" x14ac:dyDescent="0.25">
      <c r="C1720" s="1"/>
      <c r="D1720" s="1"/>
      <c r="E1720" s="1"/>
      <c r="F1720" s="39"/>
      <c r="G1720" s="39"/>
      <c r="H1720" s="2"/>
      <c r="I1720" s="2"/>
      <c r="J1720" s="2"/>
      <c r="K1720" s="105" t="str">
        <f t="shared" ca="1" si="26"/>
        <v/>
      </c>
    </row>
    <row r="1721" spans="3:11" ht="27.6" customHeight="1" x14ac:dyDescent="0.25">
      <c r="C1721" s="1"/>
      <c r="D1721" s="1"/>
      <c r="E1721" s="1"/>
      <c r="F1721" s="39"/>
      <c r="G1721" s="39"/>
      <c r="H1721" s="2"/>
      <c r="I1721" s="2"/>
      <c r="J1721" s="2"/>
      <c r="K1721" s="105" t="str">
        <f t="shared" ca="1" si="26"/>
        <v/>
      </c>
    </row>
    <row r="1722" spans="3:11" ht="27.6" customHeight="1" x14ac:dyDescent="0.25">
      <c r="C1722" s="1"/>
      <c r="D1722" s="1"/>
      <c r="E1722" s="1"/>
      <c r="F1722" s="39"/>
      <c r="G1722" s="39"/>
      <c r="H1722" s="2"/>
      <c r="I1722" s="2"/>
      <c r="J1722" s="2"/>
      <c r="K1722" s="105" t="str">
        <f t="shared" ca="1" si="26"/>
        <v/>
      </c>
    </row>
    <row r="1723" spans="3:11" ht="27.6" customHeight="1" x14ac:dyDescent="0.25">
      <c r="C1723" s="1"/>
      <c r="D1723" s="1"/>
      <c r="E1723" s="1"/>
      <c r="F1723" s="39"/>
      <c r="G1723" s="39"/>
      <c r="H1723" s="2"/>
      <c r="I1723" s="2"/>
      <c r="J1723" s="2"/>
      <c r="K1723" s="105" t="str">
        <f t="shared" ca="1" si="26"/>
        <v/>
      </c>
    </row>
    <row r="1724" spans="3:11" ht="27.6" customHeight="1" x14ac:dyDescent="0.25">
      <c r="C1724" s="1"/>
      <c r="D1724" s="1"/>
      <c r="E1724" s="1"/>
      <c r="F1724" s="39"/>
      <c r="G1724" s="39"/>
      <c r="H1724" s="2"/>
      <c r="I1724" s="2"/>
      <c r="J1724" s="2"/>
      <c r="K1724" s="105" t="str">
        <f t="shared" ca="1" si="26"/>
        <v/>
      </c>
    </row>
    <row r="1725" spans="3:11" ht="27.6" customHeight="1" x14ac:dyDescent="0.25">
      <c r="C1725" s="1"/>
      <c r="D1725" s="1"/>
      <c r="E1725" s="1"/>
      <c r="F1725" s="39"/>
      <c r="G1725" s="39"/>
      <c r="H1725" s="2"/>
      <c r="I1725" s="2"/>
      <c r="J1725" s="2"/>
      <c r="K1725" s="105" t="str">
        <f t="shared" ca="1" si="26"/>
        <v/>
      </c>
    </row>
    <row r="1726" spans="3:11" ht="27.6" customHeight="1" x14ac:dyDescent="0.25">
      <c r="C1726" s="1"/>
      <c r="D1726" s="1"/>
      <c r="E1726" s="1"/>
      <c r="F1726" s="39"/>
      <c r="G1726" s="39"/>
      <c r="H1726" s="2"/>
      <c r="I1726" s="2"/>
      <c r="J1726" s="2"/>
      <c r="K1726" s="105" t="str">
        <f t="shared" ca="1" si="26"/>
        <v/>
      </c>
    </row>
    <row r="1727" spans="3:11" ht="27.6" customHeight="1" x14ac:dyDescent="0.25">
      <c r="C1727" s="1"/>
      <c r="D1727" s="1"/>
      <c r="E1727" s="1"/>
      <c r="F1727" s="39"/>
      <c r="G1727" s="39"/>
      <c r="H1727" s="2"/>
      <c r="I1727" s="2"/>
      <c r="J1727" s="2"/>
      <c r="K1727" s="105" t="str">
        <f t="shared" ca="1" si="26"/>
        <v/>
      </c>
    </row>
    <row r="1728" spans="3:11" ht="27.6" customHeight="1" x14ac:dyDescent="0.25">
      <c r="C1728" s="1"/>
      <c r="D1728" s="1"/>
      <c r="E1728" s="1"/>
      <c r="F1728" s="39"/>
      <c r="G1728" s="39"/>
      <c r="H1728" s="2"/>
      <c r="I1728" s="2"/>
      <c r="J1728" s="2"/>
      <c r="K1728" s="105" t="str">
        <f t="shared" ca="1" si="26"/>
        <v/>
      </c>
    </row>
    <row r="1729" spans="3:11" ht="27.6" customHeight="1" x14ac:dyDescent="0.25">
      <c r="C1729" s="1"/>
      <c r="D1729" s="1"/>
      <c r="E1729" s="1"/>
      <c r="F1729" s="39"/>
      <c r="G1729" s="39"/>
      <c r="H1729" s="2"/>
      <c r="I1729" s="2"/>
      <c r="J1729" s="2"/>
      <c r="K1729" s="105" t="str">
        <f t="shared" ca="1" si="26"/>
        <v/>
      </c>
    </row>
    <row r="1730" spans="3:11" ht="27.6" customHeight="1" x14ac:dyDescent="0.25">
      <c r="C1730" s="1"/>
      <c r="D1730" s="1"/>
      <c r="E1730" s="1"/>
      <c r="F1730" s="39"/>
      <c r="G1730" s="39"/>
      <c r="H1730" s="2"/>
      <c r="I1730" s="2"/>
      <c r="J1730" s="2"/>
      <c r="K1730" s="105" t="str">
        <f t="shared" ca="1" si="26"/>
        <v/>
      </c>
    </row>
    <row r="1731" spans="3:11" ht="27.6" customHeight="1" x14ac:dyDescent="0.25">
      <c r="C1731" s="1"/>
      <c r="D1731" s="1"/>
      <c r="E1731" s="1"/>
      <c r="F1731" s="39"/>
      <c r="G1731" s="39"/>
      <c r="H1731" s="2"/>
      <c r="I1731" s="2"/>
      <c r="J1731" s="2"/>
      <c r="K1731" s="105" t="str">
        <f t="shared" ca="1" si="26"/>
        <v/>
      </c>
    </row>
    <row r="1732" spans="3:11" ht="27.6" customHeight="1" x14ac:dyDescent="0.25">
      <c r="C1732" s="1"/>
      <c r="D1732" s="1"/>
      <c r="E1732" s="1"/>
      <c r="F1732" s="39"/>
      <c r="G1732" s="39"/>
      <c r="H1732" s="2"/>
      <c r="I1732" s="2"/>
      <c r="J1732" s="2"/>
      <c r="K1732" s="105" t="str">
        <f t="shared" ca="1" si="26"/>
        <v/>
      </c>
    </row>
    <row r="1733" spans="3:11" ht="27.6" customHeight="1" x14ac:dyDescent="0.25">
      <c r="C1733" s="1"/>
      <c r="D1733" s="1"/>
      <c r="E1733" s="1"/>
      <c r="F1733" s="39"/>
      <c r="G1733" s="39"/>
      <c r="H1733" s="2"/>
      <c r="I1733" s="2"/>
      <c r="J1733" s="2"/>
      <c r="K1733" s="105" t="str">
        <f t="shared" ca="1" si="26"/>
        <v/>
      </c>
    </row>
    <row r="1734" spans="3:11" ht="27.6" customHeight="1" x14ac:dyDescent="0.25">
      <c r="C1734" s="1"/>
      <c r="D1734" s="1"/>
      <c r="E1734" s="1"/>
      <c r="F1734" s="39"/>
      <c r="G1734" s="39"/>
      <c r="H1734" s="2"/>
      <c r="I1734" s="2"/>
      <c r="J1734" s="2"/>
      <c r="K1734" s="105" t="str">
        <f t="shared" ref="K1734:K1797" ca="1" si="27">IFERROR(IF(C1734="","",IF(H1734="","Insertar la fecha de inicio",IF(I1734="","Insertar la fecha de finalización prevista",IF(AND(J1734&lt;&gt;"",J1734&gt;I1734),"Completado con retraso",IF(AND(J1734&lt;&gt;"",J1734&lt;=I1734),"Concluido",IF(AND(I1734&lt;TODAY(),J1734=""),"Atrasado",IF(AND(J1734="",H1734&lt;=TODAY(),I1734&gt;=TODAY()),"En curso",IF(H1734&gt;TODAY(),"No iniciado","")))))))),"")</f>
        <v/>
      </c>
    </row>
    <row r="1735" spans="3:11" ht="27.6" customHeight="1" x14ac:dyDescent="0.25">
      <c r="C1735" s="1"/>
      <c r="D1735" s="1"/>
      <c r="E1735" s="1"/>
      <c r="F1735" s="39"/>
      <c r="G1735" s="39"/>
      <c r="H1735" s="2"/>
      <c r="I1735" s="2"/>
      <c r="J1735" s="2"/>
      <c r="K1735" s="105" t="str">
        <f t="shared" ca="1" si="27"/>
        <v/>
      </c>
    </row>
    <row r="1736" spans="3:11" ht="27.6" customHeight="1" x14ac:dyDescent="0.25">
      <c r="C1736" s="1"/>
      <c r="D1736" s="1"/>
      <c r="E1736" s="1"/>
      <c r="F1736" s="39"/>
      <c r="G1736" s="39"/>
      <c r="H1736" s="2"/>
      <c r="I1736" s="2"/>
      <c r="J1736" s="2"/>
      <c r="K1736" s="105" t="str">
        <f t="shared" ca="1" si="27"/>
        <v/>
      </c>
    </row>
    <row r="1737" spans="3:11" ht="27.6" customHeight="1" x14ac:dyDescent="0.25">
      <c r="C1737" s="1"/>
      <c r="D1737" s="1"/>
      <c r="E1737" s="1"/>
      <c r="F1737" s="39"/>
      <c r="G1737" s="39"/>
      <c r="H1737" s="2"/>
      <c r="I1737" s="2"/>
      <c r="J1737" s="2"/>
      <c r="K1737" s="105" t="str">
        <f t="shared" ca="1" si="27"/>
        <v/>
      </c>
    </row>
    <row r="1738" spans="3:11" ht="27.6" customHeight="1" x14ac:dyDescent="0.25">
      <c r="C1738" s="1"/>
      <c r="D1738" s="1"/>
      <c r="E1738" s="1"/>
      <c r="F1738" s="39"/>
      <c r="G1738" s="39"/>
      <c r="H1738" s="2"/>
      <c r="I1738" s="2"/>
      <c r="J1738" s="2"/>
      <c r="K1738" s="105" t="str">
        <f t="shared" ca="1" si="27"/>
        <v/>
      </c>
    </row>
    <row r="1739" spans="3:11" ht="27.6" customHeight="1" x14ac:dyDescent="0.25">
      <c r="C1739" s="1"/>
      <c r="D1739" s="1"/>
      <c r="E1739" s="1"/>
      <c r="F1739" s="39"/>
      <c r="G1739" s="39"/>
      <c r="H1739" s="2"/>
      <c r="I1739" s="2"/>
      <c r="J1739" s="2"/>
      <c r="K1739" s="105" t="str">
        <f t="shared" ca="1" si="27"/>
        <v/>
      </c>
    </row>
    <row r="1740" spans="3:11" ht="27.6" customHeight="1" x14ac:dyDescent="0.25">
      <c r="C1740" s="1"/>
      <c r="D1740" s="1"/>
      <c r="E1740" s="1"/>
      <c r="F1740" s="39"/>
      <c r="G1740" s="39"/>
      <c r="H1740" s="2"/>
      <c r="I1740" s="2"/>
      <c r="J1740" s="2"/>
      <c r="K1740" s="105" t="str">
        <f t="shared" ca="1" si="27"/>
        <v/>
      </c>
    </row>
    <row r="1741" spans="3:11" ht="27.6" customHeight="1" x14ac:dyDescent="0.25">
      <c r="C1741" s="1"/>
      <c r="D1741" s="1"/>
      <c r="E1741" s="1"/>
      <c r="F1741" s="39"/>
      <c r="G1741" s="39"/>
      <c r="H1741" s="2"/>
      <c r="I1741" s="2"/>
      <c r="J1741" s="2"/>
      <c r="K1741" s="105" t="str">
        <f t="shared" ca="1" si="27"/>
        <v/>
      </c>
    </row>
    <row r="1742" spans="3:11" ht="27.6" customHeight="1" x14ac:dyDescent="0.25">
      <c r="C1742" s="1"/>
      <c r="D1742" s="1"/>
      <c r="E1742" s="1"/>
      <c r="F1742" s="39"/>
      <c r="G1742" s="39"/>
      <c r="H1742" s="2"/>
      <c r="I1742" s="2"/>
      <c r="J1742" s="2"/>
      <c r="K1742" s="105" t="str">
        <f t="shared" ca="1" si="27"/>
        <v/>
      </c>
    </row>
    <row r="1743" spans="3:11" ht="27.6" customHeight="1" x14ac:dyDescent="0.25">
      <c r="C1743" s="1"/>
      <c r="D1743" s="1"/>
      <c r="E1743" s="1"/>
      <c r="F1743" s="39"/>
      <c r="G1743" s="39"/>
      <c r="H1743" s="2"/>
      <c r="I1743" s="2"/>
      <c r="J1743" s="2"/>
      <c r="K1743" s="105" t="str">
        <f t="shared" ca="1" si="27"/>
        <v/>
      </c>
    </row>
    <row r="1744" spans="3:11" ht="27.6" customHeight="1" x14ac:dyDescent="0.25">
      <c r="C1744" s="1"/>
      <c r="D1744" s="1"/>
      <c r="E1744" s="1"/>
      <c r="F1744" s="39"/>
      <c r="G1744" s="39"/>
      <c r="H1744" s="2"/>
      <c r="I1744" s="2"/>
      <c r="J1744" s="2"/>
      <c r="K1744" s="105" t="str">
        <f t="shared" ca="1" si="27"/>
        <v/>
      </c>
    </row>
    <row r="1745" spans="3:11" ht="27.6" customHeight="1" x14ac:dyDescent="0.25">
      <c r="C1745" s="1"/>
      <c r="D1745" s="1"/>
      <c r="E1745" s="1"/>
      <c r="F1745" s="39"/>
      <c r="G1745" s="39"/>
      <c r="H1745" s="2"/>
      <c r="I1745" s="2"/>
      <c r="J1745" s="2"/>
      <c r="K1745" s="105" t="str">
        <f t="shared" ca="1" si="27"/>
        <v/>
      </c>
    </row>
    <row r="1746" spans="3:11" ht="27.6" customHeight="1" x14ac:dyDescent="0.25">
      <c r="C1746" s="1"/>
      <c r="D1746" s="1"/>
      <c r="E1746" s="1"/>
      <c r="F1746" s="39"/>
      <c r="G1746" s="39"/>
      <c r="H1746" s="2"/>
      <c r="I1746" s="2"/>
      <c r="J1746" s="2"/>
      <c r="K1746" s="105" t="str">
        <f t="shared" ca="1" si="27"/>
        <v/>
      </c>
    </row>
    <row r="1747" spans="3:11" ht="27.6" customHeight="1" x14ac:dyDescent="0.25">
      <c r="C1747" s="1"/>
      <c r="D1747" s="1"/>
      <c r="E1747" s="1"/>
      <c r="F1747" s="39"/>
      <c r="G1747" s="39"/>
      <c r="H1747" s="2"/>
      <c r="I1747" s="2"/>
      <c r="J1747" s="2"/>
      <c r="K1747" s="105" t="str">
        <f t="shared" ca="1" si="27"/>
        <v/>
      </c>
    </row>
    <row r="1748" spans="3:11" ht="27.6" customHeight="1" x14ac:dyDescent="0.25">
      <c r="C1748" s="1"/>
      <c r="D1748" s="1"/>
      <c r="E1748" s="1"/>
      <c r="F1748" s="39"/>
      <c r="G1748" s="39"/>
      <c r="H1748" s="2"/>
      <c r="I1748" s="2"/>
      <c r="J1748" s="2"/>
      <c r="K1748" s="105" t="str">
        <f t="shared" ca="1" si="27"/>
        <v/>
      </c>
    </row>
    <row r="1749" spans="3:11" ht="27.6" customHeight="1" x14ac:dyDescent="0.25">
      <c r="C1749" s="1"/>
      <c r="D1749" s="1"/>
      <c r="E1749" s="1"/>
      <c r="F1749" s="39"/>
      <c r="G1749" s="39"/>
      <c r="H1749" s="2"/>
      <c r="I1749" s="2"/>
      <c r="J1749" s="2"/>
      <c r="K1749" s="105" t="str">
        <f t="shared" ca="1" si="27"/>
        <v/>
      </c>
    </row>
    <row r="1750" spans="3:11" ht="27.6" customHeight="1" x14ac:dyDescent="0.25">
      <c r="C1750" s="1"/>
      <c r="D1750" s="1"/>
      <c r="E1750" s="1"/>
      <c r="F1750" s="39"/>
      <c r="G1750" s="39"/>
      <c r="H1750" s="2"/>
      <c r="I1750" s="2"/>
      <c r="J1750" s="2"/>
      <c r="K1750" s="105" t="str">
        <f t="shared" ca="1" si="27"/>
        <v/>
      </c>
    </row>
    <row r="1751" spans="3:11" ht="27.6" customHeight="1" x14ac:dyDescent="0.25">
      <c r="C1751" s="1"/>
      <c r="D1751" s="1"/>
      <c r="E1751" s="1"/>
      <c r="F1751" s="39"/>
      <c r="G1751" s="39"/>
      <c r="H1751" s="2"/>
      <c r="I1751" s="2"/>
      <c r="J1751" s="2"/>
      <c r="K1751" s="105" t="str">
        <f t="shared" ca="1" si="27"/>
        <v/>
      </c>
    </row>
    <row r="1752" spans="3:11" ht="27.6" customHeight="1" x14ac:dyDescent="0.25">
      <c r="C1752" s="1"/>
      <c r="D1752" s="1"/>
      <c r="E1752" s="1"/>
      <c r="F1752" s="39"/>
      <c r="G1752" s="39"/>
      <c r="H1752" s="2"/>
      <c r="I1752" s="2"/>
      <c r="J1752" s="2"/>
      <c r="K1752" s="105" t="str">
        <f t="shared" ca="1" si="27"/>
        <v/>
      </c>
    </row>
    <row r="1753" spans="3:11" ht="27.6" customHeight="1" x14ac:dyDescent="0.25">
      <c r="C1753" s="1"/>
      <c r="D1753" s="1"/>
      <c r="E1753" s="1"/>
      <c r="F1753" s="39"/>
      <c r="G1753" s="39"/>
      <c r="H1753" s="2"/>
      <c r="I1753" s="2"/>
      <c r="J1753" s="2"/>
      <c r="K1753" s="105" t="str">
        <f t="shared" ca="1" si="27"/>
        <v/>
      </c>
    </row>
    <row r="1754" spans="3:11" ht="27.6" customHeight="1" x14ac:dyDescent="0.25">
      <c r="C1754" s="1"/>
      <c r="D1754" s="1"/>
      <c r="E1754" s="1"/>
      <c r="F1754" s="39"/>
      <c r="G1754" s="39"/>
      <c r="H1754" s="2"/>
      <c r="I1754" s="2"/>
      <c r="J1754" s="2"/>
      <c r="K1754" s="105" t="str">
        <f t="shared" ca="1" si="27"/>
        <v/>
      </c>
    </row>
    <row r="1755" spans="3:11" ht="27.6" customHeight="1" x14ac:dyDescent="0.25">
      <c r="C1755" s="1"/>
      <c r="D1755" s="1"/>
      <c r="E1755" s="1"/>
      <c r="F1755" s="39"/>
      <c r="G1755" s="39"/>
      <c r="H1755" s="2"/>
      <c r="I1755" s="2"/>
      <c r="J1755" s="2"/>
      <c r="K1755" s="105" t="str">
        <f t="shared" ca="1" si="27"/>
        <v/>
      </c>
    </row>
    <row r="1756" spans="3:11" ht="27.6" customHeight="1" x14ac:dyDescent="0.25">
      <c r="C1756" s="1"/>
      <c r="D1756" s="1"/>
      <c r="E1756" s="1"/>
      <c r="F1756" s="39"/>
      <c r="G1756" s="39"/>
      <c r="H1756" s="2"/>
      <c r="I1756" s="2"/>
      <c r="J1756" s="2"/>
      <c r="K1756" s="105" t="str">
        <f t="shared" ca="1" si="27"/>
        <v/>
      </c>
    </row>
    <row r="1757" spans="3:11" ht="27.6" customHeight="1" x14ac:dyDescent="0.25">
      <c r="C1757" s="1"/>
      <c r="D1757" s="1"/>
      <c r="E1757" s="1"/>
      <c r="F1757" s="39"/>
      <c r="G1757" s="39"/>
      <c r="H1757" s="2"/>
      <c r="I1757" s="2"/>
      <c r="J1757" s="2"/>
      <c r="K1757" s="105" t="str">
        <f t="shared" ca="1" si="27"/>
        <v/>
      </c>
    </row>
    <row r="1758" spans="3:11" ht="27.6" customHeight="1" x14ac:dyDescent="0.25">
      <c r="C1758" s="1"/>
      <c r="D1758" s="1"/>
      <c r="E1758" s="1"/>
      <c r="F1758" s="39"/>
      <c r="G1758" s="39"/>
      <c r="H1758" s="2"/>
      <c r="I1758" s="2"/>
      <c r="J1758" s="2"/>
      <c r="K1758" s="105" t="str">
        <f t="shared" ca="1" si="27"/>
        <v/>
      </c>
    </row>
    <row r="1759" spans="3:11" ht="27.6" customHeight="1" x14ac:dyDescent="0.25">
      <c r="C1759" s="1"/>
      <c r="D1759" s="1"/>
      <c r="E1759" s="1"/>
      <c r="F1759" s="39"/>
      <c r="G1759" s="39"/>
      <c r="H1759" s="2"/>
      <c r="I1759" s="2"/>
      <c r="J1759" s="2"/>
      <c r="K1759" s="105" t="str">
        <f t="shared" ca="1" si="27"/>
        <v/>
      </c>
    </row>
    <row r="1760" spans="3:11" ht="27.6" customHeight="1" x14ac:dyDescent="0.25">
      <c r="C1760" s="1"/>
      <c r="D1760" s="1"/>
      <c r="E1760" s="1"/>
      <c r="F1760" s="39"/>
      <c r="G1760" s="39"/>
      <c r="H1760" s="2"/>
      <c r="I1760" s="2"/>
      <c r="J1760" s="2"/>
      <c r="K1760" s="105" t="str">
        <f t="shared" ca="1" si="27"/>
        <v/>
      </c>
    </row>
    <row r="1761" spans="3:11" ht="27.6" customHeight="1" x14ac:dyDescent="0.25">
      <c r="C1761" s="1"/>
      <c r="D1761" s="1"/>
      <c r="E1761" s="1"/>
      <c r="F1761" s="39"/>
      <c r="G1761" s="39"/>
      <c r="H1761" s="2"/>
      <c r="I1761" s="2"/>
      <c r="J1761" s="2"/>
      <c r="K1761" s="105" t="str">
        <f t="shared" ca="1" si="27"/>
        <v/>
      </c>
    </row>
    <row r="1762" spans="3:11" ht="27.6" customHeight="1" x14ac:dyDescent="0.25">
      <c r="C1762" s="1"/>
      <c r="D1762" s="1"/>
      <c r="E1762" s="1"/>
      <c r="F1762" s="39"/>
      <c r="G1762" s="39"/>
      <c r="H1762" s="2"/>
      <c r="I1762" s="2"/>
      <c r="J1762" s="2"/>
      <c r="K1762" s="105" t="str">
        <f t="shared" ca="1" si="27"/>
        <v/>
      </c>
    </row>
    <row r="1763" spans="3:11" ht="27.6" customHeight="1" x14ac:dyDescent="0.25">
      <c r="C1763" s="1"/>
      <c r="D1763" s="1"/>
      <c r="E1763" s="1"/>
      <c r="F1763" s="39"/>
      <c r="G1763" s="39"/>
      <c r="H1763" s="2"/>
      <c r="I1763" s="2"/>
      <c r="J1763" s="2"/>
      <c r="K1763" s="105" t="str">
        <f t="shared" ca="1" si="27"/>
        <v/>
      </c>
    </row>
    <row r="1764" spans="3:11" ht="27.6" customHeight="1" x14ac:dyDescent="0.25">
      <c r="C1764" s="1"/>
      <c r="D1764" s="1"/>
      <c r="E1764" s="1"/>
      <c r="F1764" s="39"/>
      <c r="G1764" s="39"/>
      <c r="H1764" s="2"/>
      <c r="I1764" s="2"/>
      <c r="J1764" s="2"/>
      <c r="K1764" s="105" t="str">
        <f t="shared" ca="1" si="27"/>
        <v/>
      </c>
    </row>
    <row r="1765" spans="3:11" ht="27.6" customHeight="1" x14ac:dyDescent="0.25">
      <c r="C1765" s="1"/>
      <c r="D1765" s="1"/>
      <c r="E1765" s="1"/>
      <c r="F1765" s="39"/>
      <c r="G1765" s="39"/>
      <c r="H1765" s="2"/>
      <c r="I1765" s="2"/>
      <c r="J1765" s="2"/>
      <c r="K1765" s="105" t="str">
        <f t="shared" ca="1" si="27"/>
        <v/>
      </c>
    </row>
    <row r="1766" spans="3:11" ht="27.6" customHeight="1" x14ac:dyDescent="0.25">
      <c r="C1766" s="1"/>
      <c r="D1766" s="1"/>
      <c r="E1766" s="1"/>
      <c r="F1766" s="39"/>
      <c r="G1766" s="39"/>
      <c r="H1766" s="2"/>
      <c r="I1766" s="2"/>
      <c r="J1766" s="2"/>
      <c r="K1766" s="105" t="str">
        <f t="shared" ca="1" si="27"/>
        <v/>
      </c>
    </row>
    <row r="1767" spans="3:11" ht="27.6" customHeight="1" x14ac:dyDescent="0.25">
      <c r="C1767" s="1"/>
      <c r="D1767" s="1"/>
      <c r="E1767" s="1"/>
      <c r="F1767" s="39"/>
      <c r="G1767" s="39"/>
      <c r="H1767" s="2"/>
      <c r="I1767" s="2"/>
      <c r="J1767" s="2"/>
      <c r="K1767" s="105" t="str">
        <f t="shared" ca="1" si="27"/>
        <v/>
      </c>
    </row>
    <row r="1768" spans="3:11" ht="27.6" customHeight="1" x14ac:dyDescent="0.25">
      <c r="C1768" s="1"/>
      <c r="D1768" s="1"/>
      <c r="E1768" s="1"/>
      <c r="F1768" s="39"/>
      <c r="G1768" s="39"/>
      <c r="H1768" s="2"/>
      <c r="I1768" s="2"/>
      <c r="J1768" s="2"/>
      <c r="K1768" s="105" t="str">
        <f t="shared" ca="1" si="27"/>
        <v/>
      </c>
    </row>
    <row r="1769" spans="3:11" ht="27.6" customHeight="1" x14ac:dyDescent="0.25">
      <c r="C1769" s="1"/>
      <c r="D1769" s="1"/>
      <c r="E1769" s="1"/>
      <c r="F1769" s="39"/>
      <c r="G1769" s="39"/>
      <c r="H1769" s="2"/>
      <c r="I1769" s="2"/>
      <c r="J1769" s="2"/>
      <c r="K1769" s="105" t="str">
        <f t="shared" ca="1" si="27"/>
        <v/>
      </c>
    </row>
    <row r="1770" spans="3:11" ht="27.6" customHeight="1" x14ac:dyDescent="0.25">
      <c r="C1770" s="1"/>
      <c r="D1770" s="1"/>
      <c r="E1770" s="1"/>
      <c r="F1770" s="39"/>
      <c r="G1770" s="39"/>
      <c r="H1770" s="2"/>
      <c r="I1770" s="2"/>
      <c r="J1770" s="2"/>
      <c r="K1770" s="105" t="str">
        <f t="shared" ca="1" si="27"/>
        <v/>
      </c>
    </row>
    <row r="1771" spans="3:11" ht="27.6" customHeight="1" x14ac:dyDescent="0.25">
      <c r="C1771" s="1"/>
      <c r="D1771" s="1"/>
      <c r="E1771" s="1"/>
      <c r="F1771" s="39"/>
      <c r="G1771" s="39"/>
      <c r="H1771" s="2"/>
      <c r="I1771" s="2"/>
      <c r="J1771" s="2"/>
      <c r="K1771" s="105" t="str">
        <f t="shared" ca="1" si="27"/>
        <v/>
      </c>
    </row>
    <row r="1772" spans="3:11" ht="27.6" customHeight="1" x14ac:dyDescent="0.25">
      <c r="C1772" s="1"/>
      <c r="D1772" s="1"/>
      <c r="E1772" s="1"/>
      <c r="F1772" s="39"/>
      <c r="G1772" s="39"/>
      <c r="H1772" s="2"/>
      <c r="I1772" s="2"/>
      <c r="J1772" s="2"/>
      <c r="K1772" s="105" t="str">
        <f t="shared" ca="1" si="27"/>
        <v/>
      </c>
    </row>
    <row r="1773" spans="3:11" ht="27.6" customHeight="1" x14ac:dyDescent="0.25">
      <c r="C1773" s="1"/>
      <c r="D1773" s="1"/>
      <c r="E1773" s="1"/>
      <c r="F1773" s="39"/>
      <c r="G1773" s="39"/>
      <c r="H1773" s="2"/>
      <c r="I1773" s="2"/>
      <c r="J1773" s="2"/>
      <c r="K1773" s="105" t="str">
        <f t="shared" ca="1" si="27"/>
        <v/>
      </c>
    </row>
    <row r="1774" spans="3:11" ht="27.6" customHeight="1" x14ac:dyDescent="0.25">
      <c r="C1774" s="1"/>
      <c r="D1774" s="1"/>
      <c r="E1774" s="1"/>
      <c r="F1774" s="39"/>
      <c r="G1774" s="39"/>
      <c r="H1774" s="2"/>
      <c r="I1774" s="2"/>
      <c r="J1774" s="2"/>
      <c r="K1774" s="105" t="str">
        <f t="shared" ca="1" si="27"/>
        <v/>
      </c>
    </row>
    <row r="1775" spans="3:11" ht="27.6" customHeight="1" x14ac:dyDescent="0.25">
      <c r="C1775" s="1"/>
      <c r="D1775" s="1"/>
      <c r="E1775" s="1"/>
      <c r="F1775" s="39"/>
      <c r="G1775" s="39"/>
      <c r="H1775" s="2"/>
      <c r="I1775" s="2"/>
      <c r="J1775" s="2"/>
      <c r="K1775" s="105" t="str">
        <f t="shared" ca="1" si="27"/>
        <v/>
      </c>
    </row>
    <row r="1776" spans="3:11" ht="27.6" customHeight="1" x14ac:dyDescent="0.25">
      <c r="C1776" s="1"/>
      <c r="D1776" s="1"/>
      <c r="E1776" s="1"/>
      <c r="F1776" s="39"/>
      <c r="G1776" s="39"/>
      <c r="H1776" s="2"/>
      <c r="I1776" s="2"/>
      <c r="J1776" s="2"/>
      <c r="K1776" s="105" t="str">
        <f t="shared" ca="1" si="27"/>
        <v/>
      </c>
    </row>
    <row r="1777" spans="3:11" ht="27.6" customHeight="1" x14ac:dyDescent="0.25">
      <c r="C1777" s="1"/>
      <c r="D1777" s="1"/>
      <c r="E1777" s="1"/>
      <c r="F1777" s="39"/>
      <c r="G1777" s="39"/>
      <c r="H1777" s="2"/>
      <c r="I1777" s="2"/>
      <c r="J1777" s="2"/>
      <c r="K1777" s="105" t="str">
        <f t="shared" ca="1" si="27"/>
        <v/>
      </c>
    </row>
    <row r="1778" spans="3:11" ht="27.6" customHeight="1" x14ac:dyDescent="0.25">
      <c r="C1778" s="1"/>
      <c r="D1778" s="1"/>
      <c r="E1778" s="1"/>
      <c r="F1778" s="39"/>
      <c r="G1778" s="39"/>
      <c r="H1778" s="2"/>
      <c r="I1778" s="2"/>
      <c r="J1778" s="2"/>
      <c r="K1778" s="105" t="str">
        <f t="shared" ca="1" si="27"/>
        <v/>
      </c>
    </row>
    <row r="1779" spans="3:11" ht="27.6" customHeight="1" x14ac:dyDescent="0.25">
      <c r="C1779" s="1"/>
      <c r="D1779" s="1"/>
      <c r="E1779" s="1"/>
      <c r="F1779" s="39"/>
      <c r="G1779" s="39"/>
      <c r="H1779" s="2"/>
      <c r="I1779" s="2"/>
      <c r="J1779" s="2"/>
      <c r="K1779" s="105" t="str">
        <f t="shared" ca="1" si="27"/>
        <v/>
      </c>
    </row>
    <row r="1780" spans="3:11" ht="27.6" customHeight="1" x14ac:dyDescent="0.25">
      <c r="C1780" s="1"/>
      <c r="D1780" s="1"/>
      <c r="E1780" s="1"/>
      <c r="F1780" s="39"/>
      <c r="G1780" s="39"/>
      <c r="H1780" s="2"/>
      <c r="I1780" s="2"/>
      <c r="J1780" s="2"/>
      <c r="K1780" s="105" t="str">
        <f t="shared" ca="1" si="27"/>
        <v/>
      </c>
    </row>
    <row r="1781" spans="3:11" ht="27.6" customHeight="1" x14ac:dyDescent="0.25">
      <c r="C1781" s="1"/>
      <c r="D1781" s="1"/>
      <c r="E1781" s="1"/>
      <c r="F1781" s="39"/>
      <c r="G1781" s="39"/>
      <c r="H1781" s="2"/>
      <c r="I1781" s="2"/>
      <c r="J1781" s="2"/>
      <c r="K1781" s="105" t="str">
        <f t="shared" ca="1" si="27"/>
        <v/>
      </c>
    </row>
    <row r="1782" spans="3:11" ht="27.6" customHeight="1" x14ac:dyDescent="0.25">
      <c r="C1782" s="1"/>
      <c r="D1782" s="1"/>
      <c r="E1782" s="1"/>
      <c r="F1782" s="39"/>
      <c r="G1782" s="39"/>
      <c r="H1782" s="2"/>
      <c r="I1782" s="2"/>
      <c r="J1782" s="2"/>
      <c r="K1782" s="105" t="str">
        <f t="shared" ca="1" si="27"/>
        <v/>
      </c>
    </row>
    <row r="1783" spans="3:11" ht="27.6" customHeight="1" x14ac:dyDescent="0.25">
      <c r="C1783" s="1"/>
      <c r="D1783" s="1"/>
      <c r="E1783" s="1"/>
      <c r="F1783" s="39"/>
      <c r="G1783" s="39"/>
      <c r="H1783" s="2"/>
      <c r="I1783" s="2"/>
      <c r="J1783" s="2"/>
      <c r="K1783" s="105" t="str">
        <f t="shared" ca="1" si="27"/>
        <v/>
      </c>
    </row>
    <row r="1784" spans="3:11" ht="27.6" customHeight="1" x14ac:dyDescent="0.25">
      <c r="C1784" s="1"/>
      <c r="D1784" s="1"/>
      <c r="E1784" s="1"/>
      <c r="F1784" s="39"/>
      <c r="G1784" s="39"/>
      <c r="H1784" s="2"/>
      <c r="I1784" s="2"/>
      <c r="J1784" s="2"/>
      <c r="K1784" s="105" t="str">
        <f t="shared" ca="1" si="27"/>
        <v/>
      </c>
    </row>
    <row r="1785" spans="3:11" ht="27.6" customHeight="1" x14ac:dyDescent="0.25">
      <c r="C1785" s="1"/>
      <c r="D1785" s="1"/>
      <c r="E1785" s="1"/>
      <c r="F1785" s="39"/>
      <c r="G1785" s="39"/>
      <c r="H1785" s="2"/>
      <c r="I1785" s="2"/>
      <c r="J1785" s="2"/>
      <c r="K1785" s="105" t="str">
        <f t="shared" ca="1" si="27"/>
        <v/>
      </c>
    </row>
    <row r="1786" spans="3:11" ht="27.6" customHeight="1" x14ac:dyDescent="0.25">
      <c r="C1786" s="1"/>
      <c r="D1786" s="1"/>
      <c r="E1786" s="1"/>
      <c r="F1786" s="39"/>
      <c r="G1786" s="39"/>
      <c r="H1786" s="2"/>
      <c r="I1786" s="2"/>
      <c r="J1786" s="2"/>
      <c r="K1786" s="105" t="str">
        <f t="shared" ca="1" si="27"/>
        <v/>
      </c>
    </row>
    <row r="1787" spans="3:11" ht="27.6" customHeight="1" x14ac:dyDescent="0.25">
      <c r="C1787" s="1"/>
      <c r="D1787" s="1"/>
      <c r="E1787" s="1"/>
      <c r="F1787" s="39"/>
      <c r="G1787" s="39"/>
      <c r="H1787" s="2"/>
      <c r="I1787" s="2"/>
      <c r="J1787" s="2"/>
      <c r="K1787" s="105" t="str">
        <f t="shared" ca="1" si="27"/>
        <v/>
      </c>
    </row>
    <row r="1788" spans="3:11" ht="27.6" customHeight="1" x14ac:dyDescent="0.25">
      <c r="C1788" s="1"/>
      <c r="D1788" s="1"/>
      <c r="E1788" s="1"/>
      <c r="F1788" s="39"/>
      <c r="G1788" s="39"/>
      <c r="H1788" s="2"/>
      <c r="I1788" s="2"/>
      <c r="J1788" s="2"/>
      <c r="K1788" s="105" t="str">
        <f t="shared" ca="1" si="27"/>
        <v/>
      </c>
    </row>
    <row r="1789" spans="3:11" ht="27.6" customHeight="1" x14ac:dyDescent="0.25">
      <c r="C1789" s="1"/>
      <c r="D1789" s="1"/>
      <c r="E1789" s="1"/>
      <c r="F1789" s="39"/>
      <c r="G1789" s="39"/>
      <c r="H1789" s="2"/>
      <c r="I1789" s="2"/>
      <c r="J1789" s="2"/>
      <c r="K1789" s="105" t="str">
        <f t="shared" ca="1" si="27"/>
        <v/>
      </c>
    </row>
    <row r="1790" spans="3:11" ht="27.6" customHeight="1" x14ac:dyDescent="0.25">
      <c r="C1790" s="1"/>
      <c r="D1790" s="1"/>
      <c r="E1790" s="1"/>
      <c r="F1790" s="39"/>
      <c r="G1790" s="39"/>
      <c r="H1790" s="2"/>
      <c r="I1790" s="2"/>
      <c r="J1790" s="2"/>
      <c r="K1790" s="105" t="str">
        <f t="shared" ca="1" si="27"/>
        <v/>
      </c>
    </row>
    <row r="1791" spans="3:11" ht="27.6" customHeight="1" x14ac:dyDescent="0.25">
      <c r="C1791" s="1"/>
      <c r="D1791" s="1"/>
      <c r="E1791" s="1"/>
      <c r="F1791" s="39"/>
      <c r="G1791" s="39"/>
      <c r="H1791" s="2"/>
      <c r="I1791" s="2"/>
      <c r="J1791" s="2"/>
      <c r="K1791" s="105" t="str">
        <f t="shared" ca="1" si="27"/>
        <v/>
      </c>
    </row>
    <row r="1792" spans="3:11" ht="27.6" customHeight="1" x14ac:dyDescent="0.25">
      <c r="C1792" s="1"/>
      <c r="D1792" s="1"/>
      <c r="E1792" s="1"/>
      <c r="F1792" s="39"/>
      <c r="G1792" s="39"/>
      <c r="H1792" s="2"/>
      <c r="I1792" s="2"/>
      <c r="J1792" s="2"/>
      <c r="K1792" s="105" t="str">
        <f t="shared" ca="1" si="27"/>
        <v/>
      </c>
    </row>
    <row r="1793" spans="3:11" ht="27.6" customHeight="1" x14ac:dyDescent="0.25">
      <c r="C1793" s="1"/>
      <c r="D1793" s="1"/>
      <c r="E1793" s="1"/>
      <c r="F1793" s="39"/>
      <c r="G1793" s="39"/>
      <c r="H1793" s="2"/>
      <c r="I1793" s="2"/>
      <c r="J1793" s="2"/>
      <c r="K1793" s="105" t="str">
        <f t="shared" ca="1" si="27"/>
        <v/>
      </c>
    </row>
    <row r="1794" spans="3:11" ht="27.6" customHeight="1" x14ac:dyDescent="0.25">
      <c r="C1794" s="1"/>
      <c r="D1794" s="1"/>
      <c r="E1794" s="1"/>
      <c r="F1794" s="39"/>
      <c r="G1794" s="39"/>
      <c r="H1794" s="2"/>
      <c r="I1794" s="2"/>
      <c r="J1794" s="2"/>
      <c r="K1794" s="105" t="str">
        <f t="shared" ca="1" si="27"/>
        <v/>
      </c>
    </row>
    <row r="1795" spans="3:11" ht="27.6" customHeight="1" x14ac:dyDescent="0.25">
      <c r="C1795" s="1"/>
      <c r="D1795" s="1"/>
      <c r="E1795" s="1"/>
      <c r="F1795" s="39"/>
      <c r="G1795" s="39"/>
      <c r="H1795" s="2"/>
      <c r="I1795" s="2"/>
      <c r="J1795" s="2"/>
      <c r="K1795" s="105" t="str">
        <f t="shared" ca="1" si="27"/>
        <v/>
      </c>
    </row>
    <row r="1796" spans="3:11" ht="27.6" customHeight="1" x14ac:dyDescent="0.25">
      <c r="C1796" s="1"/>
      <c r="D1796" s="1"/>
      <c r="E1796" s="1"/>
      <c r="F1796" s="39"/>
      <c r="G1796" s="39"/>
      <c r="H1796" s="2"/>
      <c r="I1796" s="2"/>
      <c r="J1796" s="2"/>
      <c r="K1796" s="105" t="str">
        <f t="shared" ca="1" si="27"/>
        <v/>
      </c>
    </row>
    <row r="1797" spans="3:11" ht="27.6" customHeight="1" x14ac:dyDescent="0.25">
      <c r="C1797" s="1"/>
      <c r="D1797" s="1"/>
      <c r="E1797" s="1"/>
      <c r="F1797" s="39"/>
      <c r="G1797" s="39"/>
      <c r="H1797" s="2"/>
      <c r="I1797" s="2"/>
      <c r="J1797" s="2"/>
      <c r="K1797" s="105" t="str">
        <f t="shared" ca="1" si="27"/>
        <v/>
      </c>
    </row>
    <row r="1798" spans="3:11" ht="27.6" customHeight="1" x14ac:dyDescent="0.25">
      <c r="C1798" s="1"/>
      <c r="D1798" s="1"/>
      <c r="E1798" s="1"/>
      <c r="F1798" s="39"/>
      <c r="G1798" s="39"/>
      <c r="H1798" s="2"/>
      <c r="I1798" s="2"/>
      <c r="J1798" s="2"/>
      <c r="K1798" s="105" t="str">
        <f t="shared" ref="K1798:K1861" ca="1" si="28">IFERROR(IF(C1798="","",IF(H1798="","Insertar la fecha de inicio",IF(I1798="","Insertar la fecha de finalización prevista",IF(AND(J1798&lt;&gt;"",J1798&gt;I1798),"Completado con retraso",IF(AND(J1798&lt;&gt;"",J1798&lt;=I1798),"Concluido",IF(AND(I1798&lt;TODAY(),J1798=""),"Atrasado",IF(AND(J1798="",H1798&lt;=TODAY(),I1798&gt;=TODAY()),"En curso",IF(H1798&gt;TODAY(),"No iniciado","")))))))),"")</f>
        <v/>
      </c>
    </row>
    <row r="1799" spans="3:11" ht="27.6" customHeight="1" x14ac:dyDescent="0.25">
      <c r="C1799" s="1"/>
      <c r="D1799" s="1"/>
      <c r="E1799" s="1"/>
      <c r="F1799" s="39"/>
      <c r="G1799" s="39"/>
      <c r="H1799" s="2"/>
      <c r="I1799" s="2"/>
      <c r="J1799" s="2"/>
      <c r="K1799" s="105" t="str">
        <f t="shared" ca="1" si="28"/>
        <v/>
      </c>
    </row>
    <row r="1800" spans="3:11" ht="27.6" customHeight="1" x14ac:dyDescent="0.25">
      <c r="C1800" s="1"/>
      <c r="D1800" s="1"/>
      <c r="E1800" s="1"/>
      <c r="F1800" s="39"/>
      <c r="G1800" s="39"/>
      <c r="H1800" s="2"/>
      <c r="I1800" s="2"/>
      <c r="J1800" s="2"/>
      <c r="K1800" s="105" t="str">
        <f t="shared" ca="1" si="28"/>
        <v/>
      </c>
    </row>
    <row r="1801" spans="3:11" ht="27.6" customHeight="1" x14ac:dyDescent="0.25">
      <c r="C1801" s="1"/>
      <c r="D1801" s="1"/>
      <c r="E1801" s="1"/>
      <c r="F1801" s="39"/>
      <c r="G1801" s="39"/>
      <c r="H1801" s="2"/>
      <c r="I1801" s="2"/>
      <c r="J1801" s="2"/>
      <c r="K1801" s="105" t="str">
        <f t="shared" ca="1" si="28"/>
        <v/>
      </c>
    </row>
    <row r="1802" spans="3:11" ht="27.6" customHeight="1" x14ac:dyDescent="0.25">
      <c r="C1802" s="1"/>
      <c r="D1802" s="1"/>
      <c r="E1802" s="1"/>
      <c r="F1802" s="39"/>
      <c r="G1802" s="39"/>
      <c r="H1802" s="2"/>
      <c r="I1802" s="2"/>
      <c r="J1802" s="2"/>
      <c r="K1802" s="105" t="str">
        <f t="shared" ca="1" si="28"/>
        <v/>
      </c>
    </row>
    <row r="1803" spans="3:11" ht="27.6" customHeight="1" x14ac:dyDescent="0.25">
      <c r="C1803" s="1"/>
      <c r="D1803" s="1"/>
      <c r="E1803" s="1"/>
      <c r="F1803" s="39"/>
      <c r="G1803" s="39"/>
      <c r="H1803" s="2"/>
      <c r="I1803" s="2"/>
      <c r="J1803" s="2"/>
      <c r="K1803" s="105" t="str">
        <f t="shared" ca="1" si="28"/>
        <v/>
      </c>
    </row>
    <row r="1804" spans="3:11" ht="27.6" customHeight="1" x14ac:dyDescent="0.25">
      <c r="C1804" s="1"/>
      <c r="D1804" s="1"/>
      <c r="E1804" s="1"/>
      <c r="F1804" s="39"/>
      <c r="G1804" s="39"/>
      <c r="H1804" s="2"/>
      <c r="I1804" s="2"/>
      <c r="J1804" s="2"/>
      <c r="K1804" s="105" t="str">
        <f t="shared" ca="1" si="28"/>
        <v/>
      </c>
    </row>
    <row r="1805" spans="3:11" ht="27.6" customHeight="1" x14ac:dyDescent="0.25">
      <c r="C1805" s="1"/>
      <c r="D1805" s="1"/>
      <c r="E1805" s="1"/>
      <c r="F1805" s="39"/>
      <c r="G1805" s="39"/>
      <c r="H1805" s="2"/>
      <c r="I1805" s="2"/>
      <c r="J1805" s="2"/>
      <c r="K1805" s="105" t="str">
        <f t="shared" ca="1" si="28"/>
        <v/>
      </c>
    </row>
    <row r="1806" spans="3:11" ht="27.6" customHeight="1" x14ac:dyDescent="0.25">
      <c r="C1806" s="1"/>
      <c r="D1806" s="1"/>
      <c r="E1806" s="1"/>
      <c r="F1806" s="39"/>
      <c r="G1806" s="39"/>
      <c r="H1806" s="2"/>
      <c r="I1806" s="2"/>
      <c r="J1806" s="2"/>
      <c r="K1806" s="105" t="str">
        <f t="shared" ca="1" si="28"/>
        <v/>
      </c>
    </row>
    <row r="1807" spans="3:11" ht="27.6" customHeight="1" x14ac:dyDescent="0.25">
      <c r="C1807" s="1"/>
      <c r="D1807" s="1"/>
      <c r="E1807" s="1"/>
      <c r="F1807" s="39"/>
      <c r="G1807" s="39"/>
      <c r="H1807" s="2"/>
      <c r="I1807" s="2"/>
      <c r="J1807" s="2"/>
      <c r="K1807" s="105" t="str">
        <f t="shared" ca="1" si="28"/>
        <v/>
      </c>
    </row>
    <row r="1808" spans="3:11" ht="27.6" customHeight="1" x14ac:dyDescent="0.25">
      <c r="C1808" s="1"/>
      <c r="D1808" s="1"/>
      <c r="E1808" s="1"/>
      <c r="F1808" s="39"/>
      <c r="G1808" s="39"/>
      <c r="H1808" s="2"/>
      <c r="I1808" s="2"/>
      <c r="J1808" s="2"/>
      <c r="K1808" s="105" t="str">
        <f t="shared" ca="1" si="28"/>
        <v/>
      </c>
    </row>
    <row r="1809" spans="3:11" ht="27.6" customHeight="1" x14ac:dyDescent="0.25">
      <c r="C1809" s="1"/>
      <c r="D1809" s="1"/>
      <c r="E1809" s="1"/>
      <c r="F1809" s="39"/>
      <c r="G1809" s="39"/>
      <c r="H1809" s="2"/>
      <c r="I1809" s="2"/>
      <c r="J1809" s="2"/>
      <c r="K1809" s="105" t="str">
        <f t="shared" ca="1" si="28"/>
        <v/>
      </c>
    </row>
    <row r="1810" spans="3:11" ht="27.6" customHeight="1" x14ac:dyDescent="0.25">
      <c r="C1810" s="1"/>
      <c r="D1810" s="1"/>
      <c r="E1810" s="1"/>
      <c r="F1810" s="39"/>
      <c r="G1810" s="39"/>
      <c r="H1810" s="2"/>
      <c r="I1810" s="2"/>
      <c r="J1810" s="2"/>
      <c r="K1810" s="105" t="str">
        <f t="shared" ca="1" si="28"/>
        <v/>
      </c>
    </row>
    <row r="1811" spans="3:11" ht="27.6" customHeight="1" x14ac:dyDescent="0.25">
      <c r="C1811" s="1"/>
      <c r="D1811" s="1"/>
      <c r="E1811" s="1"/>
      <c r="F1811" s="39"/>
      <c r="G1811" s="39"/>
      <c r="H1811" s="2"/>
      <c r="I1811" s="2"/>
      <c r="J1811" s="2"/>
      <c r="K1811" s="105" t="str">
        <f t="shared" ca="1" si="28"/>
        <v/>
      </c>
    </row>
    <row r="1812" spans="3:11" ht="27.6" customHeight="1" x14ac:dyDescent="0.25">
      <c r="C1812" s="1"/>
      <c r="D1812" s="1"/>
      <c r="E1812" s="1"/>
      <c r="F1812" s="39"/>
      <c r="G1812" s="39"/>
      <c r="H1812" s="2"/>
      <c r="I1812" s="2"/>
      <c r="J1812" s="2"/>
      <c r="K1812" s="105" t="str">
        <f t="shared" ca="1" si="28"/>
        <v/>
      </c>
    </row>
    <row r="1813" spans="3:11" ht="27.6" customHeight="1" x14ac:dyDescent="0.25">
      <c r="C1813" s="1"/>
      <c r="D1813" s="1"/>
      <c r="E1813" s="1"/>
      <c r="F1813" s="39"/>
      <c r="G1813" s="39"/>
      <c r="H1813" s="2"/>
      <c r="I1813" s="2"/>
      <c r="J1813" s="2"/>
      <c r="K1813" s="105" t="str">
        <f t="shared" ca="1" si="28"/>
        <v/>
      </c>
    </row>
    <row r="1814" spans="3:11" ht="27.6" customHeight="1" x14ac:dyDescent="0.25">
      <c r="C1814" s="1"/>
      <c r="D1814" s="1"/>
      <c r="E1814" s="1"/>
      <c r="F1814" s="39"/>
      <c r="G1814" s="39"/>
      <c r="H1814" s="2"/>
      <c r="I1814" s="2"/>
      <c r="J1814" s="2"/>
      <c r="K1814" s="105" t="str">
        <f t="shared" ca="1" si="28"/>
        <v/>
      </c>
    </row>
    <row r="1815" spans="3:11" ht="27.6" customHeight="1" x14ac:dyDescent="0.25">
      <c r="C1815" s="1"/>
      <c r="D1815" s="1"/>
      <c r="E1815" s="1"/>
      <c r="F1815" s="39"/>
      <c r="G1815" s="39"/>
      <c r="H1815" s="2"/>
      <c r="I1815" s="2"/>
      <c r="J1815" s="2"/>
      <c r="K1815" s="105" t="str">
        <f t="shared" ca="1" si="28"/>
        <v/>
      </c>
    </row>
    <row r="1816" spans="3:11" ht="27.6" customHeight="1" x14ac:dyDescent="0.25">
      <c r="C1816" s="1"/>
      <c r="D1816" s="1"/>
      <c r="E1816" s="1"/>
      <c r="F1816" s="39"/>
      <c r="G1816" s="39"/>
      <c r="H1816" s="2"/>
      <c r="I1816" s="2"/>
      <c r="J1816" s="2"/>
      <c r="K1816" s="105" t="str">
        <f t="shared" ca="1" si="28"/>
        <v/>
      </c>
    </row>
    <row r="1817" spans="3:11" ht="27.6" customHeight="1" x14ac:dyDescent="0.25">
      <c r="C1817" s="1"/>
      <c r="D1817" s="1"/>
      <c r="E1817" s="1"/>
      <c r="F1817" s="39"/>
      <c r="G1817" s="39"/>
      <c r="H1817" s="2"/>
      <c r="I1817" s="2"/>
      <c r="J1817" s="2"/>
      <c r="K1817" s="105" t="str">
        <f t="shared" ca="1" si="28"/>
        <v/>
      </c>
    </row>
    <row r="1818" spans="3:11" ht="27.6" customHeight="1" x14ac:dyDescent="0.25">
      <c r="C1818" s="1"/>
      <c r="D1818" s="1"/>
      <c r="E1818" s="1"/>
      <c r="F1818" s="39"/>
      <c r="G1818" s="39"/>
      <c r="H1818" s="2"/>
      <c r="I1818" s="2"/>
      <c r="J1818" s="2"/>
      <c r="K1818" s="105" t="str">
        <f t="shared" ca="1" si="28"/>
        <v/>
      </c>
    </row>
    <row r="1819" spans="3:11" ht="27.6" customHeight="1" x14ac:dyDescent="0.25">
      <c r="C1819" s="1"/>
      <c r="D1819" s="1"/>
      <c r="E1819" s="1"/>
      <c r="F1819" s="39"/>
      <c r="G1819" s="39"/>
      <c r="H1819" s="2"/>
      <c r="I1819" s="2"/>
      <c r="J1819" s="2"/>
      <c r="K1819" s="105" t="str">
        <f t="shared" ca="1" si="28"/>
        <v/>
      </c>
    </row>
    <row r="1820" spans="3:11" ht="27.6" customHeight="1" x14ac:dyDescent="0.25">
      <c r="C1820" s="1"/>
      <c r="D1820" s="1"/>
      <c r="E1820" s="1"/>
      <c r="F1820" s="39"/>
      <c r="G1820" s="39"/>
      <c r="H1820" s="2"/>
      <c r="I1820" s="2"/>
      <c r="J1820" s="2"/>
      <c r="K1820" s="105" t="str">
        <f t="shared" ca="1" si="28"/>
        <v/>
      </c>
    </row>
    <row r="1821" spans="3:11" ht="27.6" customHeight="1" x14ac:dyDescent="0.25">
      <c r="C1821" s="1"/>
      <c r="D1821" s="1"/>
      <c r="E1821" s="1"/>
      <c r="F1821" s="39"/>
      <c r="G1821" s="39"/>
      <c r="H1821" s="2"/>
      <c r="I1821" s="2"/>
      <c r="J1821" s="2"/>
      <c r="K1821" s="105" t="str">
        <f t="shared" ca="1" si="28"/>
        <v/>
      </c>
    </row>
    <row r="1822" spans="3:11" ht="27.6" customHeight="1" x14ac:dyDescent="0.25">
      <c r="C1822" s="1"/>
      <c r="D1822" s="1"/>
      <c r="E1822" s="1"/>
      <c r="F1822" s="39"/>
      <c r="G1822" s="39"/>
      <c r="H1822" s="2"/>
      <c r="I1822" s="2"/>
      <c r="J1822" s="2"/>
      <c r="K1822" s="105" t="str">
        <f t="shared" ca="1" si="28"/>
        <v/>
      </c>
    </row>
    <row r="1823" spans="3:11" ht="27.6" customHeight="1" x14ac:dyDescent="0.25">
      <c r="C1823" s="1"/>
      <c r="D1823" s="1"/>
      <c r="E1823" s="1"/>
      <c r="F1823" s="39"/>
      <c r="G1823" s="39"/>
      <c r="H1823" s="2"/>
      <c r="I1823" s="2"/>
      <c r="J1823" s="2"/>
      <c r="K1823" s="105" t="str">
        <f t="shared" ca="1" si="28"/>
        <v/>
      </c>
    </row>
    <row r="1824" spans="3:11" ht="27.6" customHeight="1" x14ac:dyDescent="0.25">
      <c r="C1824" s="1"/>
      <c r="D1824" s="1"/>
      <c r="E1824" s="1"/>
      <c r="F1824" s="39"/>
      <c r="G1824" s="39"/>
      <c r="H1824" s="2"/>
      <c r="I1824" s="2"/>
      <c r="J1824" s="2"/>
      <c r="K1824" s="105" t="str">
        <f t="shared" ca="1" si="28"/>
        <v/>
      </c>
    </row>
    <row r="1825" spans="3:11" ht="27.6" customHeight="1" x14ac:dyDescent="0.25">
      <c r="C1825" s="1"/>
      <c r="D1825" s="1"/>
      <c r="E1825" s="1"/>
      <c r="F1825" s="39"/>
      <c r="G1825" s="39"/>
      <c r="H1825" s="2"/>
      <c r="I1825" s="2"/>
      <c r="J1825" s="2"/>
      <c r="K1825" s="105" t="str">
        <f t="shared" ca="1" si="28"/>
        <v/>
      </c>
    </row>
    <row r="1826" spans="3:11" ht="27.6" customHeight="1" x14ac:dyDescent="0.25">
      <c r="C1826" s="1"/>
      <c r="D1826" s="1"/>
      <c r="E1826" s="1"/>
      <c r="F1826" s="39"/>
      <c r="G1826" s="39"/>
      <c r="H1826" s="2"/>
      <c r="I1826" s="2"/>
      <c r="J1826" s="2"/>
      <c r="K1826" s="105" t="str">
        <f t="shared" ca="1" si="28"/>
        <v/>
      </c>
    </row>
    <row r="1827" spans="3:11" ht="27.6" customHeight="1" x14ac:dyDescent="0.25">
      <c r="C1827" s="1"/>
      <c r="D1827" s="1"/>
      <c r="E1827" s="1"/>
      <c r="F1827" s="39"/>
      <c r="G1827" s="39"/>
      <c r="H1827" s="2"/>
      <c r="I1827" s="2"/>
      <c r="J1827" s="2"/>
      <c r="K1827" s="105" t="str">
        <f t="shared" ca="1" si="28"/>
        <v/>
      </c>
    </row>
    <row r="1828" spans="3:11" ht="27.6" customHeight="1" x14ac:dyDescent="0.25">
      <c r="C1828" s="1"/>
      <c r="D1828" s="1"/>
      <c r="E1828" s="1"/>
      <c r="F1828" s="39"/>
      <c r="G1828" s="39"/>
      <c r="H1828" s="2"/>
      <c r="I1828" s="2"/>
      <c r="J1828" s="2"/>
      <c r="K1828" s="105" t="str">
        <f t="shared" ca="1" si="28"/>
        <v/>
      </c>
    </row>
    <row r="1829" spans="3:11" ht="27.6" customHeight="1" x14ac:dyDescent="0.25">
      <c r="C1829" s="1"/>
      <c r="D1829" s="1"/>
      <c r="E1829" s="1"/>
      <c r="F1829" s="39"/>
      <c r="G1829" s="39"/>
      <c r="H1829" s="2"/>
      <c r="I1829" s="2"/>
      <c r="J1829" s="2"/>
      <c r="K1829" s="105" t="str">
        <f t="shared" ca="1" si="28"/>
        <v/>
      </c>
    </row>
    <row r="1830" spans="3:11" ht="27.6" customHeight="1" x14ac:dyDescent="0.25">
      <c r="C1830" s="1"/>
      <c r="D1830" s="1"/>
      <c r="E1830" s="1"/>
      <c r="F1830" s="39"/>
      <c r="G1830" s="39"/>
      <c r="H1830" s="2"/>
      <c r="I1830" s="2"/>
      <c r="J1830" s="2"/>
      <c r="K1830" s="105" t="str">
        <f t="shared" ca="1" si="28"/>
        <v/>
      </c>
    </row>
    <row r="1831" spans="3:11" ht="27.6" customHeight="1" x14ac:dyDescent="0.25">
      <c r="C1831" s="1"/>
      <c r="D1831" s="1"/>
      <c r="E1831" s="1"/>
      <c r="F1831" s="39"/>
      <c r="G1831" s="39"/>
      <c r="H1831" s="2"/>
      <c r="I1831" s="2"/>
      <c r="J1831" s="2"/>
      <c r="K1831" s="105" t="str">
        <f t="shared" ca="1" si="28"/>
        <v/>
      </c>
    </row>
    <row r="1832" spans="3:11" ht="27.6" customHeight="1" x14ac:dyDescent="0.25">
      <c r="C1832" s="1"/>
      <c r="D1832" s="1"/>
      <c r="E1832" s="1"/>
      <c r="F1832" s="39"/>
      <c r="G1832" s="39"/>
      <c r="H1832" s="2"/>
      <c r="I1832" s="2"/>
      <c r="J1832" s="2"/>
      <c r="K1832" s="105" t="str">
        <f t="shared" ca="1" si="28"/>
        <v/>
      </c>
    </row>
    <row r="1833" spans="3:11" ht="27.6" customHeight="1" x14ac:dyDescent="0.25">
      <c r="C1833" s="1"/>
      <c r="D1833" s="1"/>
      <c r="E1833" s="1"/>
      <c r="F1833" s="39"/>
      <c r="G1833" s="39"/>
      <c r="H1833" s="2"/>
      <c r="I1833" s="2"/>
      <c r="J1833" s="2"/>
      <c r="K1833" s="105" t="str">
        <f t="shared" ca="1" si="28"/>
        <v/>
      </c>
    </row>
    <row r="1834" spans="3:11" ht="27.6" customHeight="1" x14ac:dyDescent="0.25">
      <c r="C1834" s="1"/>
      <c r="D1834" s="1"/>
      <c r="E1834" s="1"/>
      <c r="F1834" s="39"/>
      <c r="G1834" s="39"/>
      <c r="H1834" s="2"/>
      <c r="I1834" s="2"/>
      <c r="J1834" s="2"/>
      <c r="K1834" s="105" t="str">
        <f t="shared" ca="1" si="28"/>
        <v/>
      </c>
    </row>
    <row r="1835" spans="3:11" ht="27.6" customHeight="1" x14ac:dyDescent="0.25">
      <c r="C1835" s="1"/>
      <c r="D1835" s="1"/>
      <c r="E1835" s="1"/>
      <c r="F1835" s="39"/>
      <c r="G1835" s="39"/>
      <c r="H1835" s="2"/>
      <c r="I1835" s="2"/>
      <c r="J1835" s="2"/>
      <c r="K1835" s="105" t="str">
        <f t="shared" ca="1" si="28"/>
        <v/>
      </c>
    </row>
    <row r="1836" spans="3:11" ht="27.6" customHeight="1" x14ac:dyDescent="0.25">
      <c r="C1836" s="1"/>
      <c r="D1836" s="1"/>
      <c r="E1836" s="1"/>
      <c r="F1836" s="39"/>
      <c r="G1836" s="39"/>
      <c r="H1836" s="2"/>
      <c r="I1836" s="2"/>
      <c r="J1836" s="2"/>
      <c r="K1836" s="105" t="str">
        <f t="shared" ca="1" si="28"/>
        <v/>
      </c>
    </row>
    <row r="1837" spans="3:11" ht="27.6" customHeight="1" x14ac:dyDescent="0.25">
      <c r="C1837" s="1"/>
      <c r="D1837" s="1"/>
      <c r="E1837" s="1"/>
      <c r="F1837" s="39"/>
      <c r="G1837" s="39"/>
      <c r="H1837" s="2"/>
      <c r="I1837" s="2"/>
      <c r="J1837" s="2"/>
      <c r="K1837" s="105" t="str">
        <f t="shared" ca="1" si="28"/>
        <v/>
      </c>
    </row>
    <row r="1838" spans="3:11" ht="27.6" customHeight="1" x14ac:dyDescent="0.25">
      <c r="C1838" s="1"/>
      <c r="D1838" s="1"/>
      <c r="E1838" s="1"/>
      <c r="F1838" s="39"/>
      <c r="G1838" s="39"/>
      <c r="H1838" s="2"/>
      <c r="I1838" s="2"/>
      <c r="J1838" s="2"/>
      <c r="K1838" s="105" t="str">
        <f t="shared" ca="1" si="28"/>
        <v/>
      </c>
    </row>
    <row r="1839" spans="3:11" ht="27.6" customHeight="1" x14ac:dyDescent="0.25">
      <c r="C1839" s="1"/>
      <c r="D1839" s="1"/>
      <c r="E1839" s="1"/>
      <c r="F1839" s="39"/>
      <c r="G1839" s="39"/>
      <c r="H1839" s="2"/>
      <c r="I1839" s="2"/>
      <c r="J1839" s="2"/>
      <c r="K1839" s="105" t="str">
        <f t="shared" ca="1" si="28"/>
        <v/>
      </c>
    </row>
    <row r="1840" spans="3:11" ht="27.6" customHeight="1" x14ac:dyDescent="0.25">
      <c r="C1840" s="1"/>
      <c r="D1840" s="1"/>
      <c r="E1840" s="1"/>
      <c r="F1840" s="39"/>
      <c r="G1840" s="39"/>
      <c r="H1840" s="2"/>
      <c r="I1840" s="2"/>
      <c r="J1840" s="2"/>
      <c r="K1840" s="105" t="str">
        <f t="shared" ca="1" si="28"/>
        <v/>
      </c>
    </row>
    <row r="1841" spans="3:11" ht="27.6" customHeight="1" x14ac:dyDescent="0.25">
      <c r="C1841" s="1"/>
      <c r="D1841" s="1"/>
      <c r="E1841" s="1"/>
      <c r="F1841" s="39"/>
      <c r="G1841" s="39"/>
      <c r="H1841" s="2"/>
      <c r="I1841" s="2"/>
      <c r="J1841" s="2"/>
      <c r="K1841" s="105" t="str">
        <f t="shared" ca="1" si="28"/>
        <v/>
      </c>
    </row>
    <row r="1842" spans="3:11" ht="27.6" customHeight="1" x14ac:dyDescent="0.25">
      <c r="C1842" s="1"/>
      <c r="D1842" s="1"/>
      <c r="E1842" s="1"/>
      <c r="F1842" s="39"/>
      <c r="G1842" s="39"/>
      <c r="H1842" s="2"/>
      <c r="I1842" s="2"/>
      <c r="J1842" s="2"/>
      <c r="K1842" s="105" t="str">
        <f t="shared" ca="1" si="28"/>
        <v/>
      </c>
    </row>
    <row r="1843" spans="3:11" ht="27.6" customHeight="1" x14ac:dyDescent="0.25">
      <c r="C1843" s="1"/>
      <c r="D1843" s="1"/>
      <c r="E1843" s="1"/>
      <c r="F1843" s="39"/>
      <c r="G1843" s="39"/>
      <c r="H1843" s="2"/>
      <c r="I1843" s="2"/>
      <c r="J1843" s="2"/>
      <c r="K1843" s="105" t="str">
        <f t="shared" ca="1" si="28"/>
        <v/>
      </c>
    </row>
    <row r="1844" spans="3:11" ht="27.6" customHeight="1" x14ac:dyDescent="0.25">
      <c r="C1844" s="1"/>
      <c r="D1844" s="1"/>
      <c r="E1844" s="1"/>
      <c r="F1844" s="39"/>
      <c r="G1844" s="39"/>
      <c r="H1844" s="2"/>
      <c r="I1844" s="2"/>
      <c r="J1844" s="2"/>
      <c r="K1844" s="105" t="str">
        <f t="shared" ca="1" si="28"/>
        <v/>
      </c>
    </row>
    <row r="1845" spans="3:11" ht="27.6" customHeight="1" x14ac:dyDescent="0.25">
      <c r="C1845" s="1"/>
      <c r="D1845" s="1"/>
      <c r="E1845" s="1"/>
      <c r="F1845" s="39"/>
      <c r="G1845" s="39"/>
      <c r="H1845" s="2"/>
      <c r="I1845" s="2"/>
      <c r="J1845" s="2"/>
      <c r="K1845" s="105" t="str">
        <f t="shared" ca="1" si="28"/>
        <v/>
      </c>
    </row>
    <row r="1846" spans="3:11" ht="27.6" customHeight="1" x14ac:dyDescent="0.25">
      <c r="C1846" s="1"/>
      <c r="D1846" s="1"/>
      <c r="E1846" s="1"/>
      <c r="F1846" s="39"/>
      <c r="G1846" s="39"/>
      <c r="H1846" s="2"/>
      <c r="I1846" s="2"/>
      <c r="J1846" s="2"/>
      <c r="K1846" s="105" t="str">
        <f t="shared" ca="1" si="28"/>
        <v/>
      </c>
    </row>
    <row r="1847" spans="3:11" ht="27.6" customHeight="1" x14ac:dyDescent="0.25">
      <c r="C1847" s="1"/>
      <c r="D1847" s="1"/>
      <c r="E1847" s="1"/>
      <c r="F1847" s="39"/>
      <c r="G1847" s="39"/>
      <c r="H1847" s="2"/>
      <c r="I1847" s="2"/>
      <c r="J1847" s="2"/>
      <c r="K1847" s="105" t="str">
        <f t="shared" ca="1" si="28"/>
        <v/>
      </c>
    </row>
    <row r="1848" spans="3:11" ht="27.6" customHeight="1" x14ac:dyDescent="0.25">
      <c r="C1848" s="1"/>
      <c r="D1848" s="1"/>
      <c r="E1848" s="1"/>
      <c r="F1848" s="39"/>
      <c r="G1848" s="39"/>
      <c r="H1848" s="2"/>
      <c r="I1848" s="2"/>
      <c r="J1848" s="2"/>
      <c r="K1848" s="105" t="str">
        <f t="shared" ca="1" si="28"/>
        <v/>
      </c>
    </row>
    <row r="1849" spans="3:11" ht="27.6" customHeight="1" x14ac:dyDescent="0.25">
      <c r="C1849" s="1"/>
      <c r="D1849" s="1"/>
      <c r="E1849" s="1"/>
      <c r="F1849" s="39"/>
      <c r="G1849" s="39"/>
      <c r="H1849" s="2"/>
      <c r="I1849" s="2"/>
      <c r="J1849" s="2"/>
      <c r="K1849" s="105" t="str">
        <f t="shared" ca="1" si="28"/>
        <v/>
      </c>
    </row>
    <row r="1850" spans="3:11" ht="27.6" customHeight="1" x14ac:dyDescent="0.25">
      <c r="C1850" s="1"/>
      <c r="D1850" s="1"/>
      <c r="E1850" s="1"/>
      <c r="F1850" s="39"/>
      <c r="G1850" s="39"/>
      <c r="H1850" s="2"/>
      <c r="I1850" s="2"/>
      <c r="J1850" s="2"/>
      <c r="K1850" s="105" t="str">
        <f t="shared" ca="1" si="28"/>
        <v/>
      </c>
    </row>
    <row r="1851" spans="3:11" ht="27.6" customHeight="1" x14ac:dyDescent="0.25">
      <c r="C1851" s="1"/>
      <c r="D1851" s="1"/>
      <c r="E1851" s="1"/>
      <c r="F1851" s="39"/>
      <c r="G1851" s="39"/>
      <c r="H1851" s="2"/>
      <c r="I1851" s="2"/>
      <c r="J1851" s="2"/>
      <c r="K1851" s="105" t="str">
        <f t="shared" ca="1" si="28"/>
        <v/>
      </c>
    </row>
    <row r="1852" spans="3:11" ht="27.6" customHeight="1" x14ac:dyDescent="0.25">
      <c r="C1852" s="1"/>
      <c r="D1852" s="1"/>
      <c r="E1852" s="1"/>
      <c r="F1852" s="39"/>
      <c r="G1852" s="39"/>
      <c r="H1852" s="2"/>
      <c r="I1852" s="2"/>
      <c r="J1852" s="2"/>
      <c r="K1852" s="105" t="str">
        <f t="shared" ca="1" si="28"/>
        <v/>
      </c>
    </row>
    <row r="1853" spans="3:11" ht="27.6" customHeight="1" x14ac:dyDescent="0.25">
      <c r="C1853" s="1"/>
      <c r="D1853" s="1"/>
      <c r="E1853" s="1"/>
      <c r="F1853" s="39"/>
      <c r="G1853" s="39"/>
      <c r="H1853" s="2"/>
      <c r="I1853" s="2"/>
      <c r="J1853" s="2"/>
      <c r="K1853" s="105" t="str">
        <f t="shared" ca="1" si="28"/>
        <v/>
      </c>
    </row>
    <row r="1854" spans="3:11" ht="27.6" customHeight="1" x14ac:dyDescent="0.25">
      <c r="C1854" s="1"/>
      <c r="D1854" s="1"/>
      <c r="E1854" s="1"/>
      <c r="F1854" s="39"/>
      <c r="G1854" s="39"/>
      <c r="H1854" s="2"/>
      <c r="I1854" s="2"/>
      <c r="J1854" s="2"/>
      <c r="K1854" s="105" t="str">
        <f t="shared" ca="1" si="28"/>
        <v/>
      </c>
    </row>
    <row r="1855" spans="3:11" ht="27.6" customHeight="1" x14ac:dyDescent="0.25">
      <c r="C1855" s="1"/>
      <c r="D1855" s="1"/>
      <c r="E1855" s="1"/>
      <c r="F1855" s="39"/>
      <c r="G1855" s="39"/>
      <c r="H1855" s="2"/>
      <c r="I1855" s="2"/>
      <c r="J1855" s="2"/>
      <c r="K1855" s="105" t="str">
        <f t="shared" ca="1" si="28"/>
        <v/>
      </c>
    </row>
    <row r="1856" spans="3:11" ht="27.6" customHeight="1" x14ac:dyDescent="0.25">
      <c r="C1856" s="1"/>
      <c r="D1856" s="1"/>
      <c r="E1856" s="1"/>
      <c r="F1856" s="39"/>
      <c r="G1856" s="39"/>
      <c r="H1856" s="2"/>
      <c r="I1856" s="2"/>
      <c r="J1856" s="2"/>
      <c r="K1856" s="105" t="str">
        <f t="shared" ca="1" si="28"/>
        <v/>
      </c>
    </row>
    <row r="1857" spans="3:11" ht="27.6" customHeight="1" x14ac:dyDescent="0.25">
      <c r="C1857" s="1"/>
      <c r="D1857" s="1"/>
      <c r="E1857" s="1"/>
      <c r="F1857" s="39"/>
      <c r="G1857" s="39"/>
      <c r="H1857" s="2"/>
      <c r="I1857" s="2"/>
      <c r="J1857" s="2"/>
      <c r="K1857" s="105" t="str">
        <f t="shared" ca="1" si="28"/>
        <v/>
      </c>
    </row>
    <row r="1858" spans="3:11" ht="27.6" customHeight="1" x14ac:dyDescent="0.25">
      <c r="C1858" s="1"/>
      <c r="D1858" s="1"/>
      <c r="E1858" s="1"/>
      <c r="F1858" s="39"/>
      <c r="G1858" s="39"/>
      <c r="H1858" s="2"/>
      <c r="I1858" s="2"/>
      <c r="J1858" s="2"/>
      <c r="K1858" s="105" t="str">
        <f t="shared" ca="1" si="28"/>
        <v/>
      </c>
    </row>
    <row r="1859" spans="3:11" ht="27.6" customHeight="1" x14ac:dyDescent="0.25">
      <c r="C1859" s="1"/>
      <c r="D1859" s="1"/>
      <c r="E1859" s="1"/>
      <c r="F1859" s="39"/>
      <c r="G1859" s="39"/>
      <c r="H1859" s="2"/>
      <c r="I1859" s="2"/>
      <c r="J1859" s="2"/>
      <c r="K1859" s="105" t="str">
        <f t="shared" ca="1" si="28"/>
        <v/>
      </c>
    </row>
    <row r="1860" spans="3:11" ht="27.6" customHeight="1" x14ac:dyDescent="0.25">
      <c r="C1860" s="1"/>
      <c r="D1860" s="1"/>
      <c r="E1860" s="1"/>
      <c r="F1860" s="39"/>
      <c r="G1860" s="39"/>
      <c r="H1860" s="2"/>
      <c r="I1860" s="2"/>
      <c r="J1860" s="2"/>
      <c r="K1860" s="105" t="str">
        <f t="shared" ca="1" si="28"/>
        <v/>
      </c>
    </row>
    <row r="1861" spans="3:11" ht="27.6" customHeight="1" x14ac:dyDescent="0.25">
      <c r="C1861" s="1"/>
      <c r="D1861" s="1"/>
      <c r="E1861" s="1"/>
      <c r="F1861" s="39"/>
      <c r="G1861" s="39"/>
      <c r="H1861" s="2"/>
      <c r="I1861" s="2"/>
      <c r="J1861" s="2"/>
      <c r="K1861" s="105" t="str">
        <f t="shared" ca="1" si="28"/>
        <v/>
      </c>
    </row>
    <row r="1862" spans="3:11" ht="27.6" customHeight="1" x14ac:dyDescent="0.25">
      <c r="C1862" s="1"/>
      <c r="D1862" s="1"/>
      <c r="E1862" s="1"/>
      <c r="F1862" s="39"/>
      <c r="G1862" s="39"/>
      <c r="H1862" s="2"/>
      <c r="I1862" s="2"/>
      <c r="J1862" s="2"/>
      <c r="K1862" s="105" t="str">
        <f t="shared" ref="K1862:K1925" ca="1" si="29">IFERROR(IF(C1862="","",IF(H1862="","Insertar la fecha de inicio",IF(I1862="","Insertar la fecha de finalización prevista",IF(AND(J1862&lt;&gt;"",J1862&gt;I1862),"Completado con retraso",IF(AND(J1862&lt;&gt;"",J1862&lt;=I1862),"Concluido",IF(AND(I1862&lt;TODAY(),J1862=""),"Atrasado",IF(AND(J1862="",H1862&lt;=TODAY(),I1862&gt;=TODAY()),"En curso",IF(H1862&gt;TODAY(),"No iniciado","")))))))),"")</f>
        <v/>
      </c>
    </row>
    <row r="1863" spans="3:11" ht="27.6" customHeight="1" x14ac:dyDescent="0.25">
      <c r="C1863" s="1"/>
      <c r="D1863" s="1"/>
      <c r="E1863" s="1"/>
      <c r="F1863" s="39"/>
      <c r="G1863" s="39"/>
      <c r="H1863" s="2"/>
      <c r="I1863" s="2"/>
      <c r="J1863" s="2"/>
      <c r="K1863" s="105" t="str">
        <f t="shared" ca="1" si="29"/>
        <v/>
      </c>
    </row>
    <row r="1864" spans="3:11" ht="27.6" customHeight="1" x14ac:dyDescent="0.25">
      <c r="C1864" s="1"/>
      <c r="D1864" s="1"/>
      <c r="E1864" s="1"/>
      <c r="F1864" s="39"/>
      <c r="G1864" s="39"/>
      <c r="H1864" s="2"/>
      <c r="I1864" s="2"/>
      <c r="J1864" s="2"/>
      <c r="K1864" s="105" t="str">
        <f t="shared" ca="1" si="29"/>
        <v/>
      </c>
    </row>
    <row r="1865" spans="3:11" ht="27.6" customHeight="1" x14ac:dyDescent="0.25">
      <c r="C1865" s="1"/>
      <c r="D1865" s="1"/>
      <c r="E1865" s="1"/>
      <c r="F1865" s="39"/>
      <c r="G1865" s="39"/>
      <c r="H1865" s="2"/>
      <c r="I1865" s="2"/>
      <c r="J1865" s="2"/>
      <c r="K1865" s="105" t="str">
        <f t="shared" ca="1" si="29"/>
        <v/>
      </c>
    </row>
    <row r="1866" spans="3:11" ht="27.6" customHeight="1" x14ac:dyDescent="0.25">
      <c r="C1866" s="1"/>
      <c r="D1866" s="1"/>
      <c r="E1866" s="1"/>
      <c r="F1866" s="39"/>
      <c r="G1866" s="39"/>
      <c r="H1866" s="2"/>
      <c r="I1866" s="2"/>
      <c r="J1866" s="2"/>
      <c r="K1866" s="105" t="str">
        <f t="shared" ca="1" si="29"/>
        <v/>
      </c>
    </row>
    <row r="1867" spans="3:11" ht="27.6" customHeight="1" x14ac:dyDescent="0.25">
      <c r="C1867" s="1"/>
      <c r="D1867" s="1"/>
      <c r="E1867" s="1"/>
      <c r="F1867" s="39"/>
      <c r="G1867" s="39"/>
      <c r="H1867" s="2"/>
      <c r="I1867" s="2"/>
      <c r="J1867" s="2"/>
      <c r="K1867" s="105" t="str">
        <f t="shared" ca="1" si="29"/>
        <v/>
      </c>
    </row>
    <row r="1868" spans="3:11" ht="27.6" customHeight="1" x14ac:dyDescent="0.25">
      <c r="C1868" s="1"/>
      <c r="D1868" s="1"/>
      <c r="E1868" s="1"/>
      <c r="F1868" s="39"/>
      <c r="G1868" s="39"/>
      <c r="H1868" s="2"/>
      <c r="I1868" s="2"/>
      <c r="J1868" s="2"/>
      <c r="K1868" s="105" t="str">
        <f t="shared" ca="1" si="29"/>
        <v/>
      </c>
    </row>
    <row r="1869" spans="3:11" ht="27.6" customHeight="1" x14ac:dyDescent="0.25">
      <c r="C1869" s="1"/>
      <c r="D1869" s="1"/>
      <c r="E1869" s="1"/>
      <c r="F1869" s="39"/>
      <c r="G1869" s="39"/>
      <c r="H1869" s="2"/>
      <c r="I1869" s="2"/>
      <c r="J1869" s="2"/>
      <c r="K1869" s="105" t="str">
        <f t="shared" ca="1" si="29"/>
        <v/>
      </c>
    </row>
    <row r="1870" spans="3:11" ht="27.6" customHeight="1" x14ac:dyDescent="0.25">
      <c r="C1870" s="1"/>
      <c r="D1870" s="1"/>
      <c r="E1870" s="1"/>
      <c r="F1870" s="39"/>
      <c r="G1870" s="39"/>
      <c r="H1870" s="2"/>
      <c r="I1870" s="2"/>
      <c r="J1870" s="2"/>
      <c r="K1870" s="105" t="str">
        <f t="shared" ca="1" si="29"/>
        <v/>
      </c>
    </row>
    <row r="1871" spans="3:11" ht="27.6" customHeight="1" x14ac:dyDescent="0.25">
      <c r="C1871" s="1"/>
      <c r="D1871" s="1"/>
      <c r="E1871" s="1"/>
      <c r="F1871" s="39"/>
      <c r="G1871" s="39"/>
      <c r="H1871" s="2"/>
      <c r="I1871" s="2"/>
      <c r="J1871" s="2"/>
      <c r="K1871" s="105" t="str">
        <f t="shared" ca="1" si="29"/>
        <v/>
      </c>
    </row>
    <row r="1872" spans="3:11" ht="27.6" customHeight="1" x14ac:dyDescent="0.25">
      <c r="C1872" s="1"/>
      <c r="D1872" s="1"/>
      <c r="E1872" s="1"/>
      <c r="F1872" s="39"/>
      <c r="G1872" s="39"/>
      <c r="H1872" s="2"/>
      <c r="I1872" s="2"/>
      <c r="J1872" s="2"/>
      <c r="K1872" s="105" t="str">
        <f t="shared" ca="1" si="29"/>
        <v/>
      </c>
    </row>
    <row r="1873" spans="3:11" ht="27.6" customHeight="1" x14ac:dyDescent="0.25">
      <c r="C1873" s="1"/>
      <c r="D1873" s="1"/>
      <c r="E1873" s="1"/>
      <c r="F1873" s="39"/>
      <c r="G1873" s="39"/>
      <c r="H1873" s="2"/>
      <c r="I1873" s="2"/>
      <c r="J1873" s="2"/>
      <c r="K1873" s="105" t="str">
        <f t="shared" ca="1" si="29"/>
        <v/>
      </c>
    </row>
    <row r="1874" spans="3:11" ht="27.6" customHeight="1" x14ac:dyDescent="0.25">
      <c r="C1874" s="1"/>
      <c r="D1874" s="1"/>
      <c r="E1874" s="1"/>
      <c r="F1874" s="39"/>
      <c r="G1874" s="39"/>
      <c r="H1874" s="2"/>
      <c r="I1874" s="2"/>
      <c r="J1874" s="2"/>
      <c r="K1874" s="105" t="str">
        <f t="shared" ca="1" si="29"/>
        <v/>
      </c>
    </row>
    <row r="1875" spans="3:11" ht="27.6" customHeight="1" x14ac:dyDescent="0.25">
      <c r="C1875" s="1"/>
      <c r="D1875" s="1"/>
      <c r="E1875" s="1"/>
      <c r="F1875" s="39"/>
      <c r="G1875" s="39"/>
      <c r="H1875" s="2"/>
      <c r="I1875" s="2"/>
      <c r="J1875" s="2"/>
      <c r="K1875" s="105" t="str">
        <f t="shared" ca="1" si="29"/>
        <v/>
      </c>
    </row>
    <row r="1876" spans="3:11" ht="27.6" customHeight="1" x14ac:dyDescent="0.25">
      <c r="C1876" s="1"/>
      <c r="D1876" s="1"/>
      <c r="E1876" s="1"/>
      <c r="F1876" s="39"/>
      <c r="G1876" s="39"/>
      <c r="H1876" s="2"/>
      <c r="I1876" s="2"/>
      <c r="J1876" s="2"/>
      <c r="K1876" s="105" t="str">
        <f t="shared" ca="1" si="29"/>
        <v/>
      </c>
    </row>
    <row r="1877" spans="3:11" ht="27.6" customHeight="1" x14ac:dyDescent="0.25">
      <c r="C1877" s="1"/>
      <c r="D1877" s="1"/>
      <c r="E1877" s="1"/>
      <c r="F1877" s="39"/>
      <c r="G1877" s="39"/>
      <c r="H1877" s="2"/>
      <c r="I1877" s="2"/>
      <c r="J1877" s="2"/>
      <c r="K1877" s="105" t="str">
        <f t="shared" ca="1" si="29"/>
        <v/>
      </c>
    </row>
    <row r="1878" spans="3:11" ht="27.6" customHeight="1" x14ac:dyDescent="0.25">
      <c r="C1878" s="1"/>
      <c r="D1878" s="1"/>
      <c r="E1878" s="1"/>
      <c r="F1878" s="39"/>
      <c r="G1878" s="39"/>
      <c r="H1878" s="2"/>
      <c r="I1878" s="2"/>
      <c r="J1878" s="2"/>
      <c r="K1878" s="105" t="str">
        <f t="shared" ca="1" si="29"/>
        <v/>
      </c>
    </row>
    <row r="1879" spans="3:11" ht="27.6" customHeight="1" x14ac:dyDescent="0.25">
      <c r="C1879" s="1"/>
      <c r="D1879" s="1"/>
      <c r="E1879" s="1"/>
      <c r="F1879" s="39"/>
      <c r="G1879" s="39"/>
      <c r="H1879" s="2"/>
      <c r="I1879" s="2"/>
      <c r="J1879" s="2"/>
      <c r="K1879" s="105" t="str">
        <f t="shared" ca="1" si="29"/>
        <v/>
      </c>
    </row>
    <row r="1880" spans="3:11" ht="27.6" customHeight="1" x14ac:dyDescent="0.25">
      <c r="C1880" s="1"/>
      <c r="D1880" s="1"/>
      <c r="E1880" s="1"/>
      <c r="F1880" s="39"/>
      <c r="G1880" s="39"/>
      <c r="H1880" s="2"/>
      <c r="I1880" s="2"/>
      <c r="J1880" s="2"/>
      <c r="K1880" s="105" t="str">
        <f t="shared" ca="1" si="29"/>
        <v/>
      </c>
    </row>
    <row r="1881" spans="3:11" ht="27.6" customHeight="1" x14ac:dyDescent="0.25">
      <c r="C1881" s="1"/>
      <c r="D1881" s="1"/>
      <c r="E1881" s="1"/>
      <c r="F1881" s="39"/>
      <c r="G1881" s="39"/>
      <c r="H1881" s="2"/>
      <c r="I1881" s="2"/>
      <c r="J1881" s="2"/>
      <c r="K1881" s="105" t="str">
        <f t="shared" ca="1" si="29"/>
        <v/>
      </c>
    </row>
    <row r="1882" spans="3:11" ht="27.6" customHeight="1" x14ac:dyDescent="0.25">
      <c r="C1882" s="1"/>
      <c r="D1882" s="1"/>
      <c r="E1882" s="1"/>
      <c r="F1882" s="39"/>
      <c r="G1882" s="39"/>
      <c r="H1882" s="2"/>
      <c r="I1882" s="2"/>
      <c r="J1882" s="2"/>
      <c r="K1882" s="105" t="str">
        <f t="shared" ca="1" si="29"/>
        <v/>
      </c>
    </row>
    <row r="1883" spans="3:11" ht="27.6" customHeight="1" x14ac:dyDescent="0.25">
      <c r="C1883" s="1"/>
      <c r="D1883" s="1"/>
      <c r="E1883" s="1"/>
      <c r="F1883" s="39"/>
      <c r="G1883" s="39"/>
      <c r="H1883" s="2"/>
      <c r="I1883" s="2"/>
      <c r="J1883" s="2"/>
      <c r="K1883" s="105" t="str">
        <f t="shared" ca="1" si="29"/>
        <v/>
      </c>
    </row>
    <row r="1884" spans="3:11" ht="27.6" customHeight="1" x14ac:dyDescent="0.25">
      <c r="C1884" s="1"/>
      <c r="D1884" s="1"/>
      <c r="E1884" s="1"/>
      <c r="F1884" s="39"/>
      <c r="G1884" s="39"/>
      <c r="H1884" s="2"/>
      <c r="I1884" s="2"/>
      <c r="J1884" s="2"/>
      <c r="K1884" s="105" t="str">
        <f t="shared" ca="1" si="29"/>
        <v/>
      </c>
    </row>
    <row r="1885" spans="3:11" ht="27.6" customHeight="1" x14ac:dyDescent="0.25">
      <c r="C1885" s="1"/>
      <c r="D1885" s="1"/>
      <c r="E1885" s="1"/>
      <c r="F1885" s="39"/>
      <c r="G1885" s="39"/>
      <c r="H1885" s="2"/>
      <c r="I1885" s="2"/>
      <c r="J1885" s="2"/>
      <c r="K1885" s="105" t="str">
        <f t="shared" ca="1" si="29"/>
        <v/>
      </c>
    </row>
    <row r="1886" spans="3:11" ht="27.6" customHeight="1" x14ac:dyDescent="0.25">
      <c r="C1886" s="1"/>
      <c r="D1886" s="1"/>
      <c r="E1886" s="1"/>
      <c r="F1886" s="39"/>
      <c r="G1886" s="39"/>
      <c r="H1886" s="2"/>
      <c r="I1886" s="2"/>
      <c r="J1886" s="2"/>
      <c r="K1886" s="105" t="str">
        <f t="shared" ca="1" si="29"/>
        <v/>
      </c>
    </row>
    <row r="1887" spans="3:11" ht="27.6" customHeight="1" x14ac:dyDescent="0.25">
      <c r="C1887" s="1"/>
      <c r="D1887" s="1"/>
      <c r="E1887" s="1"/>
      <c r="F1887" s="39"/>
      <c r="G1887" s="39"/>
      <c r="H1887" s="2"/>
      <c r="I1887" s="2"/>
      <c r="J1887" s="2"/>
      <c r="K1887" s="105" t="str">
        <f t="shared" ca="1" si="29"/>
        <v/>
      </c>
    </row>
    <row r="1888" spans="3:11" ht="27.6" customHeight="1" x14ac:dyDescent="0.25">
      <c r="C1888" s="1"/>
      <c r="D1888" s="1"/>
      <c r="E1888" s="1"/>
      <c r="F1888" s="39"/>
      <c r="G1888" s="39"/>
      <c r="H1888" s="2"/>
      <c r="I1888" s="2"/>
      <c r="J1888" s="2"/>
      <c r="K1888" s="105" t="str">
        <f t="shared" ca="1" si="29"/>
        <v/>
      </c>
    </row>
    <row r="1889" spans="3:11" ht="27.6" customHeight="1" x14ac:dyDescent="0.25">
      <c r="C1889" s="1"/>
      <c r="D1889" s="1"/>
      <c r="E1889" s="1"/>
      <c r="F1889" s="39"/>
      <c r="G1889" s="39"/>
      <c r="H1889" s="2"/>
      <c r="I1889" s="2"/>
      <c r="J1889" s="2"/>
      <c r="K1889" s="105" t="str">
        <f t="shared" ca="1" si="29"/>
        <v/>
      </c>
    </row>
    <row r="1890" spans="3:11" ht="27.6" customHeight="1" x14ac:dyDescent="0.25">
      <c r="C1890" s="1"/>
      <c r="D1890" s="1"/>
      <c r="E1890" s="1"/>
      <c r="F1890" s="39"/>
      <c r="G1890" s="39"/>
      <c r="H1890" s="2"/>
      <c r="I1890" s="2"/>
      <c r="J1890" s="2"/>
      <c r="K1890" s="105" t="str">
        <f t="shared" ca="1" si="29"/>
        <v/>
      </c>
    </row>
    <row r="1891" spans="3:11" ht="27.6" customHeight="1" x14ac:dyDescent="0.25">
      <c r="C1891" s="1"/>
      <c r="D1891" s="1"/>
      <c r="E1891" s="1"/>
      <c r="F1891" s="39"/>
      <c r="G1891" s="39"/>
      <c r="H1891" s="2"/>
      <c r="I1891" s="2"/>
      <c r="J1891" s="2"/>
      <c r="K1891" s="105" t="str">
        <f t="shared" ca="1" si="29"/>
        <v/>
      </c>
    </row>
    <row r="1892" spans="3:11" ht="27.6" customHeight="1" x14ac:dyDescent="0.25">
      <c r="C1892" s="1"/>
      <c r="D1892" s="1"/>
      <c r="E1892" s="1"/>
      <c r="F1892" s="39"/>
      <c r="G1892" s="39"/>
      <c r="H1892" s="2"/>
      <c r="I1892" s="2"/>
      <c r="J1892" s="2"/>
      <c r="K1892" s="105" t="str">
        <f t="shared" ca="1" si="29"/>
        <v/>
      </c>
    </row>
    <row r="1893" spans="3:11" ht="27.6" customHeight="1" x14ac:dyDescent="0.25">
      <c r="C1893" s="1"/>
      <c r="D1893" s="1"/>
      <c r="E1893" s="1"/>
      <c r="F1893" s="39"/>
      <c r="G1893" s="39"/>
      <c r="H1893" s="2"/>
      <c r="I1893" s="2"/>
      <c r="J1893" s="2"/>
      <c r="K1893" s="105" t="str">
        <f t="shared" ca="1" si="29"/>
        <v/>
      </c>
    </row>
    <row r="1894" spans="3:11" ht="27.6" customHeight="1" x14ac:dyDescent="0.25">
      <c r="C1894" s="1"/>
      <c r="D1894" s="1"/>
      <c r="E1894" s="1"/>
      <c r="F1894" s="39"/>
      <c r="G1894" s="39"/>
      <c r="H1894" s="2"/>
      <c r="I1894" s="2"/>
      <c r="J1894" s="2"/>
      <c r="K1894" s="105" t="str">
        <f t="shared" ca="1" si="29"/>
        <v/>
      </c>
    </row>
    <row r="1895" spans="3:11" ht="27.6" customHeight="1" x14ac:dyDescent="0.25">
      <c r="C1895" s="1"/>
      <c r="D1895" s="1"/>
      <c r="E1895" s="1"/>
      <c r="F1895" s="39"/>
      <c r="G1895" s="39"/>
      <c r="H1895" s="2"/>
      <c r="I1895" s="2"/>
      <c r="J1895" s="2"/>
      <c r="K1895" s="105" t="str">
        <f t="shared" ca="1" si="29"/>
        <v/>
      </c>
    </row>
    <row r="1896" spans="3:11" ht="27.6" customHeight="1" x14ac:dyDescent="0.25">
      <c r="C1896" s="1"/>
      <c r="D1896" s="1"/>
      <c r="E1896" s="1"/>
      <c r="F1896" s="39"/>
      <c r="G1896" s="39"/>
      <c r="H1896" s="2"/>
      <c r="I1896" s="2"/>
      <c r="J1896" s="2"/>
      <c r="K1896" s="105" t="str">
        <f t="shared" ca="1" si="29"/>
        <v/>
      </c>
    </row>
    <row r="1897" spans="3:11" ht="27.6" customHeight="1" x14ac:dyDescent="0.25">
      <c r="C1897" s="1"/>
      <c r="D1897" s="1"/>
      <c r="E1897" s="1"/>
      <c r="F1897" s="39"/>
      <c r="G1897" s="39"/>
      <c r="H1897" s="2"/>
      <c r="I1897" s="2"/>
      <c r="J1897" s="2"/>
      <c r="K1897" s="105" t="str">
        <f t="shared" ca="1" si="29"/>
        <v/>
      </c>
    </row>
    <row r="1898" spans="3:11" ht="27.6" customHeight="1" x14ac:dyDescent="0.25">
      <c r="C1898" s="1"/>
      <c r="D1898" s="1"/>
      <c r="E1898" s="1"/>
      <c r="F1898" s="39"/>
      <c r="G1898" s="39"/>
      <c r="H1898" s="2"/>
      <c r="I1898" s="2"/>
      <c r="J1898" s="2"/>
      <c r="K1898" s="105" t="str">
        <f t="shared" ca="1" si="29"/>
        <v/>
      </c>
    </row>
    <row r="1899" spans="3:11" ht="27.6" customHeight="1" x14ac:dyDescent="0.25">
      <c r="C1899" s="1"/>
      <c r="D1899" s="1"/>
      <c r="E1899" s="1"/>
      <c r="F1899" s="39"/>
      <c r="G1899" s="39"/>
      <c r="H1899" s="2"/>
      <c r="I1899" s="2"/>
      <c r="J1899" s="2"/>
      <c r="K1899" s="105" t="str">
        <f t="shared" ca="1" si="29"/>
        <v/>
      </c>
    </row>
    <row r="1900" spans="3:11" ht="27.6" customHeight="1" x14ac:dyDescent="0.25">
      <c r="C1900" s="1"/>
      <c r="D1900" s="1"/>
      <c r="E1900" s="1"/>
      <c r="F1900" s="39"/>
      <c r="G1900" s="39"/>
      <c r="H1900" s="2"/>
      <c r="I1900" s="2"/>
      <c r="J1900" s="2"/>
      <c r="K1900" s="105" t="str">
        <f t="shared" ca="1" si="29"/>
        <v/>
      </c>
    </row>
    <row r="1901" spans="3:11" ht="27.6" customHeight="1" x14ac:dyDescent="0.25">
      <c r="C1901" s="1"/>
      <c r="D1901" s="1"/>
      <c r="E1901" s="1"/>
      <c r="F1901" s="39"/>
      <c r="G1901" s="39"/>
      <c r="H1901" s="2"/>
      <c r="I1901" s="2"/>
      <c r="J1901" s="2"/>
      <c r="K1901" s="105" t="str">
        <f t="shared" ca="1" si="29"/>
        <v/>
      </c>
    </row>
    <row r="1902" spans="3:11" ht="27.6" customHeight="1" x14ac:dyDescent="0.25">
      <c r="C1902" s="1"/>
      <c r="D1902" s="1"/>
      <c r="E1902" s="1"/>
      <c r="F1902" s="39"/>
      <c r="G1902" s="39"/>
      <c r="H1902" s="2"/>
      <c r="I1902" s="2"/>
      <c r="J1902" s="2"/>
      <c r="K1902" s="105" t="str">
        <f t="shared" ca="1" si="29"/>
        <v/>
      </c>
    </row>
    <row r="1903" spans="3:11" ht="27.6" customHeight="1" x14ac:dyDescent="0.25">
      <c r="C1903" s="1"/>
      <c r="D1903" s="1"/>
      <c r="E1903" s="1"/>
      <c r="F1903" s="39"/>
      <c r="G1903" s="39"/>
      <c r="H1903" s="2"/>
      <c r="I1903" s="2"/>
      <c r="J1903" s="2"/>
      <c r="K1903" s="105" t="str">
        <f t="shared" ca="1" si="29"/>
        <v/>
      </c>
    </row>
    <row r="1904" spans="3:11" ht="27.6" customHeight="1" x14ac:dyDescent="0.25">
      <c r="C1904" s="1"/>
      <c r="D1904" s="1"/>
      <c r="E1904" s="1"/>
      <c r="F1904" s="39"/>
      <c r="G1904" s="39"/>
      <c r="H1904" s="2"/>
      <c r="I1904" s="2"/>
      <c r="J1904" s="2"/>
      <c r="K1904" s="105" t="str">
        <f t="shared" ca="1" si="29"/>
        <v/>
      </c>
    </row>
    <row r="1905" spans="3:11" ht="27.6" customHeight="1" x14ac:dyDescent="0.25">
      <c r="C1905" s="1"/>
      <c r="D1905" s="1"/>
      <c r="E1905" s="1"/>
      <c r="F1905" s="39"/>
      <c r="G1905" s="39"/>
      <c r="H1905" s="2"/>
      <c r="I1905" s="2"/>
      <c r="J1905" s="2"/>
      <c r="K1905" s="105" t="str">
        <f t="shared" ca="1" si="29"/>
        <v/>
      </c>
    </row>
    <row r="1906" spans="3:11" ht="27.6" customHeight="1" x14ac:dyDescent="0.25">
      <c r="C1906" s="1"/>
      <c r="D1906" s="1"/>
      <c r="E1906" s="1"/>
      <c r="F1906" s="39"/>
      <c r="G1906" s="39"/>
      <c r="H1906" s="2"/>
      <c r="I1906" s="2"/>
      <c r="J1906" s="2"/>
      <c r="K1906" s="105" t="str">
        <f t="shared" ca="1" si="29"/>
        <v/>
      </c>
    </row>
    <row r="1907" spans="3:11" ht="27.6" customHeight="1" x14ac:dyDescent="0.25">
      <c r="C1907" s="1"/>
      <c r="D1907" s="1"/>
      <c r="E1907" s="1"/>
      <c r="F1907" s="39"/>
      <c r="G1907" s="39"/>
      <c r="H1907" s="2"/>
      <c r="I1907" s="2"/>
      <c r="J1907" s="2"/>
      <c r="K1907" s="105" t="str">
        <f t="shared" ca="1" si="29"/>
        <v/>
      </c>
    </row>
    <row r="1908" spans="3:11" ht="27.6" customHeight="1" x14ac:dyDescent="0.25">
      <c r="C1908" s="1"/>
      <c r="D1908" s="1"/>
      <c r="E1908" s="1"/>
      <c r="F1908" s="39"/>
      <c r="G1908" s="39"/>
      <c r="H1908" s="2"/>
      <c r="I1908" s="2"/>
      <c r="J1908" s="2"/>
      <c r="K1908" s="105" t="str">
        <f t="shared" ca="1" si="29"/>
        <v/>
      </c>
    </row>
    <row r="1909" spans="3:11" ht="27.6" customHeight="1" x14ac:dyDescent="0.25">
      <c r="C1909" s="1"/>
      <c r="D1909" s="1"/>
      <c r="E1909" s="1"/>
      <c r="F1909" s="39"/>
      <c r="G1909" s="39"/>
      <c r="H1909" s="2"/>
      <c r="I1909" s="2"/>
      <c r="J1909" s="2"/>
      <c r="K1909" s="105" t="str">
        <f t="shared" ca="1" si="29"/>
        <v/>
      </c>
    </row>
    <row r="1910" spans="3:11" ht="27.6" customHeight="1" x14ac:dyDescent="0.25">
      <c r="C1910" s="1"/>
      <c r="D1910" s="1"/>
      <c r="E1910" s="1"/>
      <c r="F1910" s="39"/>
      <c r="G1910" s="39"/>
      <c r="H1910" s="2"/>
      <c r="I1910" s="2"/>
      <c r="J1910" s="2"/>
      <c r="K1910" s="105" t="str">
        <f t="shared" ca="1" si="29"/>
        <v/>
      </c>
    </row>
    <row r="1911" spans="3:11" ht="27.6" customHeight="1" x14ac:dyDescent="0.25">
      <c r="C1911" s="1"/>
      <c r="D1911" s="1"/>
      <c r="E1911" s="1"/>
      <c r="F1911" s="39"/>
      <c r="G1911" s="39"/>
      <c r="H1911" s="2"/>
      <c r="I1911" s="2"/>
      <c r="J1911" s="2"/>
      <c r="K1911" s="105" t="str">
        <f t="shared" ca="1" si="29"/>
        <v/>
      </c>
    </row>
    <row r="1912" spans="3:11" ht="27.6" customHeight="1" x14ac:dyDescent="0.25">
      <c r="C1912" s="1"/>
      <c r="D1912" s="1"/>
      <c r="E1912" s="1"/>
      <c r="F1912" s="39"/>
      <c r="G1912" s="39"/>
      <c r="H1912" s="2"/>
      <c r="I1912" s="2"/>
      <c r="J1912" s="2"/>
      <c r="K1912" s="105" t="str">
        <f t="shared" ca="1" si="29"/>
        <v/>
      </c>
    </row>
    <row r="1913" spans="3:11" ht="27.6" customHeight="1" x14ac:dyDescent="0.25">
      <c r="C1913" s="1"/>
      <c r="D1913" s="1"/>
      <c r="E1913" s="1"/>
      <c r="F1913" s="39"/>
      <c r="G1913" s="39"/>
      <c r="H1913" s="2"/>
      <c r="I1913" s="2"/>
      <c r="J1913" s="2"/>
      <c r="K1913" s="105" t="str">
        <f t="shared" ca="1" si="29"/>
        <v/>
      </c>
    </row>
    <row r="1914" spans="3:11" ht="27.6" customHeight="1" x14ac:dyDescent="0.25">
      <c r="C1914" s="1"/>
      <c r="D1914" s="1"/>
      <c r="E1914" s="1"/>
      <c r="F1914" s="39"/>
      <c r="G1914" s="39"/>
      <c r="H1914" s="2"/>
      <c r="I1914" s="2"/>
      <c r="J1914" s="2"/>
      <c r="K1914" s="105" t="str">
        <f t="shared" ca="1" si="29"/>
        <v/>
      </c>
    </row>
    <row r="1915" spans="3:11" ht="27.6" customHeight="1" x14ac:dyDescent="0.25">
      <c r="C1915" s="1"/>
      <c r="D1915" s="1"/>
      <c r="E1915" s="1"/>
      <c r="F1915" s="39"/>
      <c r="G1915" s="39"/>
      <c r="H1915" s="2"/>
      <c r="I1915" s="2"/>
      <c r="J1915" s="2"/>
      <c r="K1915" s="105" t="str">
        <f t="shared" ca="1" si="29"/>
        <v/>
      </c>
    </row>
    <row r="1916" spans="3:11" ht="27.6" customHeight="1" x14ac:dyDescent="0.25">
      <c r="C1916" s="1"/>
      <c r="D1916" s="1"/>
      <c r="E1916" s="1"/>
      <c r="F1916" s="39"/>
      <c r="G1916" s="39"/>
      <c r="H1916" s="2"/>
      <c r="I1916" s="2"/>
      <c r="J1916" s="2"/>
      <c r="K1916" s="105" t="str">
        <f t="shared" ca="1" si="29"/>
        <v/>
      </c>
    </row>
    <row r="1917" spans="3:11" ht="27.6" customHeight="1" x14ac:dyDescent="0.25">
      <c r="C1917" s="1"/>
      <c r="D1917" s="1"/>
      <c r="E1917" s="1"/>
      <c r="F1917" s="39"/>
      <c r="G1917" s="39"/>
      <c r="H1917" s="2"/>
      <c r="I1917" s="2"/>
      <c r="J1917" s="2"/>
      <c r="K1917" s="105" t="str">
        <f t="shared" ca="1" si="29"/>
        <v/>
      </c>
    </row>
    <row r="1918" spans="3:11" ht="27.6" customHeight="1" x14ac:dyDescent="0.25">
      <c r="C1918" s="1"/>
      <c r="D1918" s="1"/>
      <c r="E1918" s="1"/>
      <c r="F1918" s="39"/>
      <c r="G1918" s="39"/>
      <c r="H1918" s="2"/>
      <c r="I1918" s="2"/>
      <c r="J1918" s="2"/>
      <c r="K1918" s="105" t="str">
        <f t="shared" ca="1" si="29"/>
        <v/>
      </c>
    </row>
    <row r="1919" spans="3:11" ht="27.6" customHeight="1" x14ac:dyDescent="0.25">
      <c r="C1919" s="1"/>
      <c r="D1919" s="1"/>
      <c r="E1919" s="1"/>
      <c r="F1919" s="39"/>
      <c r="G1919" s="39"/>
      <c r="H1919" s="2"/>
      <c r="I1919" s="2"/>
      <c r="J1919" s="2"/>
      <c r="K1919" s="105" t="str">
        <f t="shared" ca="1" si="29"/>
        <v/>
      </c>
    </row>
    <row r="1920" spans="3:11" ht="27.6" customHeight="1" x14ac:dyDescent="0.25">
      <c r="C1920" s="1"/>
      <c r="D1920" s="1"/>
      <c r="E1920" s="1"/>
      <c r="F1920" s="39"/>
      <c r="G1920" s="39"/>
      <c r="H1920" s="2"/>
      <c r="I1920" s="2"/>
      <c r="J1920" s="2"/>
      <c r="K1920" s="105" t="str">
        <f t="shared" ca="1" si="29"/>
        <v/>
      </c>
    </row>
    <row r="1921" spans="3:11" ht="27.6" customHeight="1" x14ac:dyDescent="0.25">
      <c r="C1921" s="1"/>
      <c r="D1921" s="1"/>
      <c r="E1921" s="1"/>
      <c r="F1921" s="39"/>
      <c r="G1921" s="39"/>
      <c r="H1921" s="2"/>
      <c r="I1921" s="2"/>
      <c r="J1921" s="2"/>
      <c r="K1921" s="105" t="str">
        <f t="shared" ca="1" si="29"/>
        <v/>
      </c>
    </row>
    <row r="1922" spans="3:11" ht="27.6" customHeight="1" x14ac:dyDescent="0.25">
      <c r="C1922" s="1"/>
      <c r="D1922" s="1"/>
      <c r="E1922" s="1"/>
      <c r="F1922" s="39"/>
      <c r="G1922" s="39"/>
      <c r="H1922" s="2"/>
      <c r="I1922" s="2"/>
      <c r="J1922" s="2"/>
      <c r="K1922" s="105" t="str">
        <f t="shared" ca="1" si="29"/>
        <v/>
      </c>
    </row>
    <row r="1923" spans="3:11" ht="27.6" customHeight="1" x14ac:dyDescent="0.25">
      <c r="C1923" s="1"/>
      <c r="D1923" s="1"/>
      <c r="E1923" s="1"/>
      <c r="F1923" s="39"/>
      <c r="G1923" s="39"/>
      <c r="H1923" s="2"/>
      <c r="I1923" s="2"/>
      <c r="J1923" s="2"/>
      <c r="K1923" s="105" t="str">
        <f t="shared" ca="1" si="29"/>
        <v/>
      </c>
    </row>
    <row r="1924" spans="3:11" ht="27.6" customHeight="1" x14ac:dyDescent="0.25">
      <c r="C1924" s="1"/>
      <c r="D1924" s="1"/>
      <c r="E1924" s="1"/>
      <c r="F1924" s="39"/>
      <c r="G1924" s="39"/>
      <c r="H1924" s="2"/>
      <c r="I1924" s="2"/>
      <c r="J1924" s="2"/>
      <c r="K1924" s="105" t="str">
        <f t="shared" ca="1" si="29"/>
        <v/>
      </c>
    </row>
    <row r="1925" spans="3:11" ht="27.6" customHeight="1" x14ac:dyDescent="0.25">
      <c r="C1925" s="1"/>
      <c r="D1925" s="1"/>
      <c r="E1925" s="1"/>
      <c r="F1925" s="39"/>
      <c r="G1925" s="39"/>
      <c r="H1925" s="2"/>
      <c r="I1925" s="2"/>
      <c r="J1925" s="2"/>
      <c r="K1925" s="105" t="str">
        <f t="shared" ca="1" si="29"/>
        <v/>
      </c>
    </row>
    <row r="1926" spans="3:11" ht="27.6" customHeight="1" x14ac:dyDescent="0.25">
      <c r="C1926" s="1"/>
      <c r="D1926" s="1"/>
      <c r="E1926" s="1"/>
      <c r="F1926" s="39"/>
      <c r="G1926" s="39"/>
      <c r="H1926" s="2"/>
      <c r="I1926" s="2"/>
      <c r="J1926" s="2"/>
      <c r="K1926" s="105" t="str">
        <f t="shared" ref="K1926:K1989" ca="1" si="30">IFERROR(IF(C1926="","",IF(H1926="","Insertar la fecha de inicio",IF(I1926="","Insertar la fecha de finalización prevista",IF(AND(J1926&lt;&gt;"",J1926&gt;I1926),"Completado con retraso",IF(AND(J1926&lt;&gt;"",J1926&lt;=I1926),"Concluido",IF(AND(I1926&lt;TODAY(),J1926=""),"Atrasado",IF(AND(J1926="",H1926&lt;=TODAY(),I1926&gt;=TODAY()),"En curso",IF(H1926&gt;TODAY(),"No iniciado","")))))))),"")</f>
        <v/>
      </c>
    </row>
    <row r="1927" spans="3:11" ht="27.6" customHeight="1" x14ac:dyDescent="0.25">
      <c r="C1927" s="1"/>
      <c r="D1927" s="1"/>
      <c r="E1927" s="1"/>
      <c r="F1927" s="39"/>
      <c r="G1927" s="39"/>
      <c r="H1927" s="2"/>
      <c r="I1927" s="2"/>
      <c r="J1927" s="2"/>
      <c r="K1927" s="105" t="str">
        <f t="shared" ca="1" si="30"/>
        <v/>
      </c>
    </row>
    <row r="1928" spans="3:11" ht="27.6" customHeight="1" x14ac:dyDescent="0.25">
      <c r="C1928" s="1"/>
      <c r="D1928" s="1"/>
      <c r="E1928" s="1"/>
      <c r="F1928" s="39"/>
      <c r="G1928" s="39"/>
      <c r="H1928" s="2"/>
      <c r="I1928" s="2"/>
      <c r="J1928" s="2"/>
      <c r="K1928" s="105" t="str">
        <f t="shared" ca="1" si="30"/>
        <v/>
      </c>
    </row>
    <row r="1929" spans="3:11" ht="27.6" customHeight="1" x14ac:dyDescent="0.25">
      <c r="C1929" s="1"/>
      <c r="D1929" s="1"/>
      <c r="E1929" s="1"/>
      <c r="F1929" s="39"/>
      <c r="G1929" s="39"/>
      <c r="H1929" s="2"/>
      <c r="I1929" s="2"/>
      <c r="J1929" s="2"/>
      <c r="K1929" s="105" t="str">
        <f t="shared" ca="1" si="30"/>
        <v/>
      </c>
    </row>
    <row r="1930" spans="3:11" ht="27.6" customHeight="1" x14ac:dyDescent="0.25">
      <c r="C1930" s="1"/>
      <c r="D1930" s="1"/>
      <c r="E1930" s="1"/>
      <c r="F1930" s="39"/>
      <c r="G1930" s="39"/>
      <c r="H1930" s="2"/>
      <c r="I1930" s="2"/>
      <c r="J1930" s="2"/>
      <c r="K1930" s="105" t="str">
        <f t="shared" ca="1" si="30"/>
        <v/>
      </c>
    </row>
    <row r="1931" spans="3:11" ht="27.6" customHeight="1" x14ac:dyDescent="0.25">
      <c r="C1931" s="1"/>
      <c r="D1931" s="1"/>
      <c r="E1931" s="1"/>
      <c r="F1931" s="39"/>
      <c r="G1931" s="39"/>
      <c r="H1931" s="2"/>
      <c r="I1931" s="2"/>
      <c r="J1931" s="2"/>
      <c r="K1931" s="105" t="str">
        <f t="shared" ca="1" si="30"/>
        <v/>
      </c>
    </row>
    <row r="1932" spans="3:11" ht="27.6" customHeight="1" x14ac:dyDescent="0.25">
      <c r="C1932" s="1"/>
      <c r="D1932" s="1"/>
      <c r="E1932" s="1"/>
      <c r="F1932" s="39"/>
      <c r="G1932" s="39"/>
      <c r="H1932" s="2"/>
      <c r="I1932" s="2"/>
      <c r="J1932" s="2"/>
      <c r="K1932" s="105" t="str">
        <f t="shared" ca="1" si="30"/>
        <v/>
      </c>
    </row>
    <row r="1933" spans="3:11" ht="27.6" customHeight="1" x14ac:dyDescent="0.25">
      <c r="C1933" s="1"/>
      <c r="D1933" s="1"/>
      <c r="E1933" s="1"/>
      <c r="F1933" s="39"/>
      <c r="G1933" s="39"/>
      <c r="H1933" s="2"/>
      <c r="I1933" s="2"/>
      <c r="J1933" s="2"/>
      <c r="K1933" s="105" t="str">
        <f t="shared" ca="1" si="30"/>
        <v/>
      </c>
    </row>
    <row r="1934" spans="3:11" ht="27.6" customHeight="1" x14ac:dyDescent="0.25">
      <c r="C1934" s="1"/>
      <c r="D1934" s="1"/>
      <c r="E1934" s="1"/>
      <c r="F1934" s="39"/>
      <c r="G1934" s="39"/>
      <c r="H1934" s="2"/>
      <c r="I1934" s="2"/>
      <c r="J1934" s="2"/>
      <c r="K1934" s="105" t="str">
        <f t="shared" ca="1" si="30"/>
        <v/>
      </c>
    </row>
    <row r="1935" spans="3:11" ht="27.6" customHeight="1" x14ac:dyDescent="0.25">
      <c r="C1935" s="1"/>
      <c r="D1935" s="1"/>
      <c r="E1935" s="1"/>
      <c r="F1935" s="39"/>
      <c r="G1935" s="39"/>
      <c r="H1935" s="2"/>
      <c r="I1935" s="2"/>
      <c r="J1935" s="2"/>
      <c r="K1935" s="105" t="str">
        <f t="shared" ca="1" si="30"/>
        <v/>
      </c>
    </row>
    <row r="1936" spans="3:11" ht="27.6" customHeight="1" x14ac:dyDescent="0.25">
      <c r="C1936" s="1"/>
      <c r="D1936" s="1"/>
      <c r="E1936" s="1"/>
      <c r="F1936" s="39"/>
      <c r="G1936" s="39"/>
      <c r="H1936" s="2"/>
      <c r="I1936" s="2"/>
      <c r="J1936" s="2"/>
      <c r="K1936" s="105" t="str">
        <f t="shared" ca="1" si="30"/>
        <v/>
      </c>
    </row>
    <row r="1937" spans="3:11" ht="27.6" customHeight="1" x14ac:dyDescent="0.25">
      <c r="C1937" s="1"/>
      <c r="D1937" s="1"/>
      <c r="E1937" s="1"/>
      <c r="F1937" s="39"/>
      <c r="G1937" s="39"/>
      <c r="H1937" s="2"/>
      <c r="I1937" s="2"/>
      <c r="J1937" s="2"/>
      <c r="K1937" s="105" t="str">
        <f t="shared" ca="1" si="30"/>
        <v/>
      </c>
    </row>
    <row r="1938" spans="3:11" ht="27.6" customHeight="1" x14ac:dyDescent="0.25">
      <c r="C1938" s="1"/>
      <c r="D1938" s="1"/>
      <c r="E1938" s="1"/>
      <c r="F1938" s="39"/>
      <c r="G1938" s="39"/>
      <c r="H1938" s="2"/>
      <c r="I1938" s="2"/>
      <c r="J1938" s="2"/>
      <c r="K1938" s="105" t="str">
        <f t="shared" ca="1" si="30"/>
        <v/>
      </c>
    </row>
    <row r="1939" spans="3:11" ht="27.6" customHeight="1" x14ac:dyDescent="0.25">
      <c r="C1939" s="1"/>
      <c r="D1939" s="1"/>
      <c r="E1939" s="1"/>
      <c r="F1939" s="39"/>
      <c r="G1939" s="39"/>
      <c r="H1939" s="2"/>
      <c r="I1939" s="2"/>
      <c r="J1939" s="2"/>
      <c r="K1939" s="105" t="str">
        <f t="shared" ca="1" si="30"/>
        <v/>
      </c>
    </row>
    <row r="1940" spans="3:11" ht="27.6" customHeight="1" x14ac:dyDescent="0.25">
      <c r="C1940" s="1"/>
      <c r="D1940" s="1"/>
      <c r="E1940" s="1"/>
      <c r="F1940" s="39"/>
      <c r="G1940" s="39"/>
      <c r="H1940" s="2"/>
      <c r="I1940" s="2"/>
      <c r="J1940" s="2"/>
      <c r="K1940" s="105" t="str">
        <f t="shared" ca="1" si="30"/>
        <v/>
      </c>
    </row>
    <row r="1941" spans="3:11" ht="27.6" customHeight="1" x14ac:dyDescent="0.25">
      <c r="C1941" s="1"/>
      <c r="D1941" s="1"/>
      <c r="E1941" s="1"/>
      <c r="F1941" s="39"/>
      <c r="G1941" s="39"/>
      <c r="H1941" s="2"/>
      <c r="I1941" s="2"/>
      <c r="J1941" s="2"/>
      <c r="K1941" s="105" t="str">
        <f t="shared" ca="1" si="30"/>
        <v/>
      </c>
    </row>
    <row r="1942" spans="3:11" ht="27.6" customHeight="1" x14ac:dyDescent="0.25">
      <c r="C1942" s="1"/>
      <c r="D1942" s="1"/>
      <c r="E1942" s="1"/>
      <c r="F1942" s="39"/>
      <c r="G1942" s="39"/>
      <c r="H1942" s="2"/>
      <c r="I1942" s="2"/>
      <c r="J1942" s="2"/>
      <c r="K1942" s="105" t="str">
        <f t="shared" ca="1" si="30"/>
        <v/>
      </c>
    </row>
    <row r="1943" spans="3:11" ht="27.6" customHeight="1" x14ac:dyDescent="0.25">
      <c r="C1943" s="1"/>
      <c r="D1943" s="1"/>
      <c r="E1943" s="1"/>
      <c r="F1943" s="39"/>
      <c r="G1943" s="39"/>
      <c r="H1943" s="2"/>
      <c r="I1943" s="2"/>
      <c r="J1943" s="2"/>
      <c r="K1943" s="105" t="str">
        <f t="shared" ca="1" si="30"/>
        <v/>
      </c>
    </row>
    <row r="1944" spans="3:11" ht="27.6" customHeight="1" x14ac:dyDescent="0.25">
      <c r="C1944" s="1"/>
      <c r="D1944" s="1"/>
      <c r="E1944" s="1"/>
      <c r="F1944" s="39"/>
      <c r="G1944" s="39"/>
      <c r="H1944" s="2"/>
      <c r="I1944" s="2"/>
      <c r="J1944" s="2"/>
      <c r="K1944" s="105" t="str">
        <f t="shared" ca="1" si="30"/>
        <v/>
      </c>
    </row>
    <row r="1945" spans="3:11" ht="27.6" customHeight="1" x14ac:dyDescent="0.25">
      <c r="C1945" s="1"/>
      <c r="D1945" s="1"/>
      <c r="E1945" s="1"/>
      <c r="F1945" s="39"/>
      <c r="G1945" s="39"/>
      <c r="H1945" s="2"/>
      <c r="I1945" s="2"/>
      <c r="J1945" s="2"/>
      <c r="K1945" s="105" t="str">
        <f t="shared" ca="1" si="30"/>
        <v/>
      </c>
    </row>
    <row r="1946" spans="3:11" ht="27.6" customHeight="1" x14ac:dyDescent="0.25">
      <c r="C1946" s="1"/>
      <c r="D1946" s="1"/>
      <c r="E1946" s="1"/>
      <c r="F1946" s="39"/>
      <c r="G1946" s="39"/>
      <c r="H1946" s="2"/>
      <c r="I1946" s="2"/>
      <c r="J1946" s="2"/>
      <c r="K1946" s="105" t="str">
        <f t="shared" ca="1" si="30"/>
        <v/>
      </c>
    </row>
    <row r="1947" spans="3:11" ht="27.6" customHeight="1" x14ac:dyDescent="0.25">
      <c r="C1947" s="1"/>
      <c r="D1947" s="1"/>
      <c r="E1947" s="1"/>
      <c r="F1947" s="39"/>
      <c r="G1947" s="39"/>
      <c r="H1947" s="2"/>
      <c r="I1947" s="2"/>
      <c r="J1947" s="2"/>
      <c r="K1947" s="105" t="str">
        <f t="shared" ca="1" si="30"/>
        <v/>
      </c>
    </row>
    <row r="1948" spans="3:11" ht="27.6" customHeight="1" x14ac:dyDescent="0.25">
      <c r="C1948" s="1"/>
      <c r="D1948" s="1"/>
      <c r="E1948" s="1"/>
      <c r="F1948" s="39"/>
      <c r="G1948" s="39"/>
      <c r="H1948" s="2"/>
      <c r="I1948" s="2"/>
      <c r="J1948" s="2"/>
      <c r="K1948" s="105" t="str">
        <f t="shared" ca="1" si="30"/>
        <v/>
      </c>
    </row>
    <row r="1949" spans="3:11" ht="27.6" customHeight="1" x14ac:dyDescent="0.25">
      <c r="C1949" s="1"/>
      <c r="D1949" s="1"/>
      <c r="E1949" s="1"/>
      <c r="F1949" s="39"/>
      <c r="G1949" s="39"/>
      <c r="H1949" s="2"/>
      <c r="I1949" s="2"/>
      <c r="J1949" s="2"/>
      <c r="K1949" s="105" t="str">
        <f t="shared" ca="1" si="30"/>
        <v/>
      </c>
    </row>
    <row r="1950" spans="3:11" ht="27.6" customHeight="1" x14ac:dyDescent="0.25">
      <c r="C1950" s="1"/>
      <c r="D1950" s="1"/>
      <c r="E1950" s="1"/>
      <c r="F1950" s="39"/>
      <c r="G1950" s="39"/>
      <c r="H1950" s="2"/>
      <c r="I1950" s="2"/>
      <c r="J1950" s="2"/>
      <c r="K1950" s="105" t="str">
        <f t="shared" ca="1" si="30"/>
        <v/>
      </c>
    </row>
    <row r="1951" spans="3:11" ht="27.6" customHeight="1" x14ac:dyDescent="0.25">
      <c r="C1951" s="1"/>
      <c r="D1951" s="1"/>
      <c r="E1951" s="1"/>
      <c r="F1951" s="39"/>
      <c r="G1951" s="39"/>
      <c r="H1951" s="2"/>
      <c r="I1951" s="2"/>
      <c r="J1951" s="2"/>
      <c r="K1951" s="105" t="str">
        <f t="shared" ca="1" si="30"/>
        <v/>
      </c>
    </row>
    <row r="1952" spans="3:11" ht="27.6" customHeight="1" x14ac:dyDescent="0.25">
      <c r="C1952" s="1"/>
      <c r="D1952" s="1"/>
      <c r="E1952" s="1"/>
      <c r="F1952" s="39"/>
      <c r="G1952" s="39"/>
      <c r="H1952" s="2"/>
      <c r="I1952" s="2"/>
      <c r="J1952" s="2"/>
      <c r="K1952" s="105" t="str">
        <f t="shared" ca="1" si="30"/>
        <v/>
      </c>
    </row>
    <row r="1953" spans="3:11" ht="27.6" customHeight="1" x14ac:dyDescent="0.25">
      <c r="C1953" s="1"/>
      <c r="D1953" s="1"/>
      <c r="E1953" s="1"/>
      <c r="F1953" s="39"/>
      <c r="G1953" s="39"/>
      <c r="H1953" s="2"/>
      <c r="I1953" s="2"/>
      <c r="J1953" s="2"/>
      <c r="K1953" s="105" t="str">
        <f t="shared" ca="1" si="30"/>
        <v/>
      </c>
    </row>
    <row r="1954" spans="3:11" ht="27.6" customHeight="1" x14ac:dyDescent="0.25">
      <c r="C1954" s="1"/>
      <c r="D1954" s="1"/>
      <c r="E1954" s="1"/>
      <c r="F1954" s="39"/>
      <c r="G1954" s="39"/>
      <c r="H1954" s="2"/>
      <c r="I1954" s="2"/>
      <c r="J1954" s="2"/>
      <c r="K1954" s="105" t="str">
        <f t="shared" ca="1" si="30"/>
        <v/>
      </c>
    </row>
    <row r="1955" spans="3:11" ht="27.6" customHeight="1" x14ac:dyDescent="0.25">
      <c r="C1955" s="1"/>
      <c r="D1955" s="1"/>
      <c r="E1955" s="1"/>
      <c r="F1955" s="39"/>
      <c r="G1955" s="39"/>
      <c r="H1955" s="2"/>
      <c r="I1955" s="2"/>
      <c r="J1955" s="2"/>
      <c r="K1955" s="105" t="str">
        <f t="shared" ca="1" si="30"/>
        <v/>
      </c>
    </row>
    <row r="1956" spans="3:11" ht="27.6" customHeight="1" x14ac:dyDescent="0.25">
      <c r="C1956" s="1"/>
      <c r="D1956" s="1"/>
      <c r="E1956" s="1"/>
      <c r="F1956" s="39"/>
      <c r="G1956" s="39"/>
      <c r="H1956" s="2"/>
      <c r="I1956" s="2"/>
      <c r="J1956" s="2"/>
      <c r="K1956" s="105" t="str">
        <f t="shared" ca="1" si="30"/>
        <v/>
      </c>
    </row>
    <row r="1957" spans="3:11" ht="27.6" customHeight="1" x14ac:dyDescent="0.25">
      <c r="C1957" s="1"/>
      <c r="D1957" s="1"/>
      <c r="E1957" s="1"/>
      <c r="F1957" s="39"/>
      <c r="G1957" s="39"/>
      <c r="H1957" s="2"/>
      <c r="I1957" s="2"/>
      <c r="J1957" s="2"/>
      <c r="K1957" s="105" t="str">
        <f t="shared" ca="1" si="30"/>
        <v/>
      </c>
    </row>
    <row r="1958" spans="3:11" ht="27.6" customHeight="1" x14ac:dyDescent="0.25">
      <c r="C1958" s="1"/>
      <c r="D1958" s="1"/>
      <c r="E1958" s="1"/>
      <c r="F1958" s="39"/>
      <c r="G1958" s="39"/>
      <c r="H1958" s="2"/>
      <c r="I1958" s="2"/>
      <c r="J1958" s="2"/>
      <c r="K1958" s="105" t="str">
        <f t="shared" ca="1" si="30"/>
        <v/>
      </c>
    </row>
    <row r="1959" spans="3:11" ht="27.6" customHeight="1" x14ac:dyDescent="0.25">
      <c r="C1959" s="1"/>
      <c r="D1959" s="1"/>
      <c r="E1959" s="1"/>
      <c r="F1959" s="39"/>
      <c r="G1959" s="39"/>
      <c r="H1959" s="2"/>
      <c r="I1959" s="2"/>
      <c r="J1959" s="2"/>
      <c r="K1959" s="105" t="str">
        <f t="shared" ca="1" si="30"/>
        <v/>
      </c>
    </row>
    <row r="1960" spans="3:11" ht="27.6" customHeight="1" x14ac:dyDescent="0.25">
      <c r="C1960" s="1"/>
      <c r="D1960" s="1"/>
      <c r="E1960" s="1"/>
      <c r="F1960" s="39"/>
      <c r="G1960" s="39"/>
      <c r="H1960" s="2"/>
      <c r="I1960" s="2"/>
      <c r="J1960" s="2"/>
      <c r="K1960" s="105" t="str">
        <f t="shared" ca="1" si="30"/>
        <v/>
      </c>
    </row>
    <row r="1961" spans="3:11" ht="27.6" customHeight="1" x14ac:dyDescent="0.25">
      <c r="C1961" s="1"/>
      <c r="D1961" s="1"/>
      <c r="E1961" s="1"/>
      <c r="F1961" s="39"/>
      <c r="G1961" s="39"/>
      <c r="H1961" s="2"/>
      <c r="I1961" s="2"/>
      <c r="J1961" s="2"/>
      <c r="K1961" s="105" t="str">
        <f t="shared" ca="1" si="30"/>
        <v/>
      </c>
    </row>
    <row r="1962" spans="3:11" ht="27.6" customHeight="1" x14ac:dyDescent="0.25">
      <c r="C1962" s="1"/>
      <c r="D1962" s="1"/>
      <c r="E1962" s="1"/>
      <c r="F1962" s="39"/>
      <c r="G1962" s="39"/>
      <c r="H1962" s="2"/>
      <c r="I1962" s="2"/>
      <c r="J1962" s="2"/>
      <c r="K1962" s="105" t="str">
        <f t="shared" ca="1" si="30"/>
        <v/>
      </c>
    </row>
    <row r="1963" spans="3:11" ht="27.6" customHeight="1" x14ac:dyDescent="0.25">
      <c r="C1963" s="1"/>
      <c r="D1963" s="1"/>
      <c r="E1963" s="1"/>
      <c r="F1963" s="39"/>
      <c r="G1963" s="39"/>
      <c r="H1963" s="2"/>
      <c r="I1963" s="2"/>
      <c r="J1963" s="2"/>
      <c r="K1963" s="105" t="str">
        <f t="shared" ca="1" si="30"/>
        <v/>
      </c>
    </row>
    <row r="1964" spans="3:11" ht="27.6" customHeight="1" x14ac:dyDescent="0.25">
      <c r="C1964" s="1"/>
      <c r="D1964" s="1"/>
      <c r="E1964" s="1"/>
      <c r="F1964" s="39"/>
      <c r="G1964" s="39"/>
      <c r="H1964" s="2"/>
      <c r="I1964" s="2"/>
      <c r="J1964" s="2"/>
      <c r="K1964" s="105" t="str">
        <f t="shared" ca="1" si="30"/>
        <v/>
      </c>
    </row>
    <row r="1965" spans="3:11" ht="27.6" customHeight="1" x14ac:dyDescent="0.25">
      <c r="C1965" s="1"/>
      <c r="D1965" s="1"/>
      <c r="E1965" s="1"/>
      <c r="F1965" s="39"/>
      <c r="G1965" s="39"/>
      <c r="H1965" s="2"/>
      <c r="I1965" s="2"/>
      <c r="J1965" s="2"/>
      <c r="K1965" s="105" t="str">
        <f t="shared" ca="1" si="30"/>
        <v/>
      </c>
    </row>
    <row r="1966" spans="3:11" ht="27.6" customHeight="1" x14ac:dyDescent="0.25">
      <c r="C1966" s="1"/>
      <c r="D1966" s="1"/>
      <c r="E1966" s="1"/>
      <c r="F1966" s="39"/>
      <c r="G1966" s="39"/>
      <c r="H1966" s="2"/>
      <c r="I1966" s="2"/>
      <c r="J1966" s="2"/>
      <c r="K1966" s="105" t="str">
        <f t="shared" ca="1" si="30"/>
        <v/>
      </c>
    </row>
    <row r="1967" spans="3:11" ht="27.6" customHeight="1" x14ac:dyDescent="0.25">
      <c r="C1967" s="1"/>
      <c r="D1967" s="1"/>
      <c r="E1967" s="1"/>
      <c r="F1967" s="39"/>
      <c r="G1967" s="39"/>
      <c r="H1967" s="2"/>
      <c r="I1967" s="2"/>
      <c r="J1967" s="2"/>
      <c r="K1967" s="105" t="str">
        <f t="shared" ca="1" si="30"/>
        <v/>
      </c>
    </row>
    <row r="1968" spans="3:11" ht="27.6" customHeight="1" x14ac:dyDescent="0.25">
      <c r="C1968" s="1"/>
      <c r="D1968" s="1"/>
      <c r="E1968" s="1"/>
      <c r="F1968" s="39"/>
      <c r="G1968" s="39"/>
      <c r="H1968" s="2"/>
      <c r="I1968" s="2"/>
      <c r="J1968" s="2"/>
      <c r="K1968" s="105" t="str">
        <f t="shared" ca="1" si="30"/>
        <v/>
      </c>
    </row>
    <row r="1969" spans="3:11" ht="27.6" customHeight="1" x14ac:dyDescent="0.25">
      <c r="C1969" s="1"/>
      <c r="D1969" s="1"/>
      <c r="E1969" s="1"/>
      <c r="F1969" s="39"/>
      <c r="G1969" s="39"/>
      <c r="H1969" s="2"/>
      <c r="I1969" s="2"/>
      <c r="J1969" s="2"/>
      <c r="K1969" s="105" t="str">
        <f t="shared" ca="1" si="30"/>
        <v/>
      </c>
    </row>
    <row r="1970" spans="3:11" ht="27.6" customHeight="1" x14ac:dyDescent="0.25">
      <c r="C1970" s="1"/>
      <c r="D1970" s="1"/>
      <c r="E1970" s="1"/>
      <c r="F1970" s="39"/>
      <c r="G1970" s="39"/>
      <c r="H1970" s="2"/>
      <c r="I1970" s="2"/>
      <c r="J1970" s="2"/>
      <c r="K1970" s="105" t="str">
        <f t="shared" ca="1" si="30"/>
        <v/>
      </c>
    </row>
    <row r="1971" spans="3:11" ht="27.6" customHeight="1" x14ac:dyDescent="0.25">
      <c r="C1971" s="1"/>
      <c r="D1971" s="1"/>
      <c r="E1971" s="1"/>
      <c r="F1971" s="39"/>
      <c r="G1971" s="39"/>
      <c r="H1971" s="2"/>
      <c r="I1971" s="2"/>
      <c r="J1971" s="2"/>
      <c r="K1971" s="105" t="str">
        <f t="shared" ca="1" si="30"/>
        <v/>
      </c>
    </row>
    <row r="1972" spans="3:11" ht="27.6" customHeight="1" x14ac:dyDescent="0.25">
      <c r="C1972" s="1"/>
      <c r="D1972" s="1"/>
      <c r="E1972" s="1"/>
      <c r="F1972" s="39"/>
      <c r="G1972" s="39"/>
      <c r="H1972" s="2"/>
      <c r="I1972" s="2"/>
      <c r="J1972" s="2"/>
      <c r="K1972" s="105" t="str">
        <f t="shared" ca="1" si="30"/>
        <v/>
      </c>
    </row>
    <row r="1973" spans="3:11" ht="27.6" customHeight="1" x14ac:dyDescent="0.25">
      <c r="C1973" s="1"/>
      <c r="D1973" s="1"/>
      <c r="E1973" s="1"/>
      <c r="F1973" s="39"/>
      <c r="G1973" s="39"/>
      <c r="H1973" s="2"/>
      <c r="I1973" s="2"/>
      <c r="J1973" s="2"/>
      <c r="K1973" s="105" t="str">
        <f t="shared" ca="1" si="30"/>
        <v/>
      </c>
    </row>
    <row r="1974" spans="3:11" ht="27.6" customHeight="1" x14ac:dyDescent="0.25">
      <c r="C1974" s="1"/>
      <c r="D1974" s="1"/>
      <c r="E1974" s="1"/>
      <c r="F1974" s="39"/>
      <c r="G1974" s="39"/>
      <c r="H1974" s="2"/>
      <c r="I1974" s="2"/>
      <c r="J1974" s="2"/>
      <c r="K1974" s="105" t="str">
        <f t="shared" ca="1" si="30"/>
        <v/>
      </c>
    </row>
    <row r="1975" spans="3:11" ht="27.6" customHeight="1" x14ac:dyDescent="0.25">
      <c r="C1975" s="1"/>
      <c r="D1975" s="1"/>
      <c r="E1975" s="1"/>
      <c r="F1975" s="39"/>
      <c r="G1975" s="39"/>
      <c r="H1975" s="2"/>
      <c r="I1975" s="2"/>
      <c r="J1975" s="2"/>
      <c r="K1975" s="105" t="str">
        <f t="shared" ca="1" si="30"/>
        <v/>
      </c>
    </row>
    <row r="1976" spans="3:11" ht="27.6" customHeight="1" x14ac:dyDescent="0.25">
      <c r="C1976" s="1"/>
      <c r="D1976" s="1"/>
      <c r="E1976" s="1"/>
      <c r="F1976" s="39"/>
      <c r="G1976" s="39"/>
      <c r="H1976" s="2"/>
      <c r="I1976" s="2"/>
      <c r="J1976" s="2"/>
      <c r="K1976" s="105" t="str">
        <f t="shared" ca="1" si="30"/>
        <v/>
      </c>
    </row>
    <row r="1977" spans="3:11" ht="27.6" customHeight="1" x14ac:dyDescent="0.25">
      <c r="C1977" s="1"/>
      <c r="D1977" s="1"/>
      <c r="E1977" s="1"/>
      <c r="F1977" s="39"/>
      <c r="G1977" s="39"/>
      <c r="H1977" s="2"/>
      <c r="I1977" s="2"/>
      <c r="J1977" s="2"/>
      <c r="K1977" s="105" t="str">
        <f t="shared" ca="1" si="30"/>
        <v/>
      </c>
    </row>
    <row r="1978" spans="3:11" ht="27.6" customHeight="1" x14ac:dyDescent="0.25">
      <c r="C1978" s="1"/>
      <c r="D1978" s="1"/>
      <c r="E1978" s="1"/>
      <c r="F1978" s="39"/>
      <c r="G1978" s="39"/>
      <c r="H1978" s="2"/>
      <c r="I1978" s="2"/>
      <c r="J1978" s="2"/>
      <c r="K1978" s="105" t="str">
        <f t="shared" ca="1" si="30"/>
        <v/>
      </c>
    </row>
    <row r="1979" spans="3:11" ht="27.6" customHeight="1" x14ac:dyDescent="0.25">
      <c r="C1979" s="1"/>
      <c r="D1979" s="1"/>
      <c r="E1979" s="1"/>
      <c r="F1979" s="39"/>
      <c r="G1979" s="39"/>
      <c r="H1979" s="2"/>
      <c r="I1979" s="2"/>
      <c r="J1979" s="2"/>
      <c r="K1979" s="105" t="str">
        <f t="shared" ca="1" si="30"/>
        <v/>
      </c>
    </row>
    <row r="1980" spans="3:11" ht="27.6" customHeight="1" x14ac:dyDescent="0.25">
      <c r="C1980" s="1"/>
      <c r="D1980" s="1"/>
      <c r="E1980" s="1"/>
      <c r="F1980" s="39"/>
      <c r="G1980" s="39"/>
      <c r="H1980" s="2"/>
      <c r="I1980" s="2"/>
      <c r="J1980" s="2"/>
      <c r="K1980" s="105" t="str">
        <f t="shared" ca="1" si="30"/>
        <v/>
      </c>
    </row>
    <row r="1981" spans="3:11" ht="27.6" customHeight="1" x14ac:dyDescent="0.25">
      <c r="C1981" s="1"/>
      <c r="D1981" s="1"/>
      <c r="E1981" s="1"/>
      <c r="F1981" s="39"/>
      <c r="G1981" s="39"/>
      <c r="H1981" s="2"/>
      <c r="I1981" s="2"/>
      <c r="J1981" s="2"/>
      <c r="K1981" s="105" t="str">
        <f t="shared" ca="1" si="30"/>
        <v/>
      </c>
    </row>
    <row r="1982" spans="3:11" ht="27.6" customHeight="1" x14ac:dyDescent="0.25">
      <c r="C1982" s="1"/>
      <c r="D1982" s="1"/>
      <c r="E1982" s="1"/>
      <c r="F1982" s="39"/>
      <c r="G1982" s="39"/>
      <c r="H1982" s="2"/>
      <c r="I1982" s="2"/>
      <c r="J1982" s="2"/>
      <c r="K1982" s="105" t="str">
        <f t="shared" ca="1" si="30"/>
        <v/>
      </c>
    </row>
    <row r="1983" spans="3:11" ht="27.6" customHeight="1" x14ac:dyDescent="0.25">
      <c r="C1983" s="1"/>
      <c r="D1983" s="1"/>
      <c r="E1983" s="1"/>
      <c r="F1983" s="39"/>
      <c r="G1983" s="39"/>
      <c r="H1983" s="2"/>
      <c r="I1983" s="2"/>
      <c r="J1983" s="2"/>
      <c r="K1983" s="105" t="str">
        <f t="shared" ca="1" si="30"/>
        <v/>
      </c>
    </row>
    <row r="1984" spans="3:11" ht="27.6" customHeight="1" x14ac:dyDescent="0.25">
      <c r="C1984" s="1"/>
      <c r="D1984" s="1"/>
      <c r="E1984" s="1"/>
      <c r="F1984" s="39"/>
      <c r="G1984" s="39"/>
      <c r="H1984" s="2"/>
      <c r="I1984" s="2"/>
      <c r="J1984" s="2"/>
      <c r="K1984" s="105" t="str">
        <f t="shared" ca="1" si="30"/>
        <v/>
      </c>
    </row>
    <row r="1985" spans="3:14" ht="27.6" customHeight="1" x14ac:dyDescent="0.25">
      <c r="C1985" s="1"/>
      <c r="D1985" s="1"/>
      <c r="E1985" s="1"/>
      <c r="F1985" s="39"/>
      <c r="G1985" s="39"/>
      <c r="H1985" s="2"/>
      <c r="I1985" s="2"/>
      <c r="J1985" s="2"/>
      <c r="K1985" s="105" t="str">
        <f t="shared" ca="1" si="30"/>
        <v/>
      </c>
    </row>
    <row r="1986" spans="3:14" ht="27.6" customHeight="1" x14ac:dyDescent="0.25">
      <c r="C1986" s="1"/>
      <c r="D1986" s="1"/>
      <c r="E1986" s="1"/>
      <c r="F1986" s="39"/>
      <c r="G1986" s="39"/>
      <c r="H1986" s="2"/>
      <c r="I1986" s="2"/>
      <c r="J1986" s="2"/>
      <c r="K1986" s="105" t="str">
        <f t="shared" ca="1" si="30"/>
        <v/>
      </c>
    </row>
    <row r="1987" spans="3:14" ht="27.6" customHeight="1" x14ac:dyDescent="0.25">
      <c r="C1987" s="1"/>
      <c r="D1987" s="1"/>
      <c r="E1987" s="1"/>
      <c r="F1987" s="39"/>
      <c r="G1987" s="39"/>
      <c r="H1987" s="2"/>
      <c r="I1987" s="2"/>
      <c r="J1987" s="2"/>
      <c r="K1987" s="105" t="str">
        <f t="shared" ca="1" si="30"/>
        <v/>
      </c>
    </row>
    <row r="1988" spans="3:14" ht="27.6" customHeight="1" x14ac:dyDescent="0.25">
      <c r="C1988" s="1"/>
      <c r="D1988" s="1"/>
      <c r="E1988" s="1"/>
      <c r="F1988" s="39"/>
      <c r="G1988" s="39"/>
      <c r="H1988" s="2"/>
      <c r="I1988" s="2"/>
      <c r="J1988" s="2"/>
      <c r="K1988" s="105" t="str">
        <f t="shared" ca="1" si="30"/>
        <v/>
      </c>
    </row>
    <row r="1989" spans="3:14" ht="27.6" customHeight="1" x14ac:dyDescent="0.25">
      <c r="C1989" s="1"/>
      <c r="D1989" s="1"/>
      <c r="E1989" s="1"/>
      <c r="F1989" s="39"/>
      <c r="G1989" s="39"/>
      <c r="H1989" s="2"/>
      <c r="I1989" s="2"/>
      <c r="J1989" s="2"/>
      <c r="K1989" s="105" t="str">
        <f t="shared" ca="1" si="30"/>
        <v/>
      </c>
    </row>
    <row r="1990" spans="3:14" ht="27.6" customHeight="1" x14ac:dyDescent="0.25">
      <c r="C1990" s="1"/>
      <c r="D1990" s="1"/>
      <c r="E1990" s="1"/>
      <c r="F1990" s="39"/>
      <c r="G1990" s="39"/>
      <c r="H1990" s="2"/>
      <c r="I1990" s="2"/>
      <c r="J1990" s="2"/>
      <c r="K1990" s="105" t="str">
        <f t="shared" ref="K1990:K2004" ca="1" si="31">IFERROR(IF(C1990="","",IF(H1990="","Insertar la fecha de inicio",IF(I1990="","Insertar la fecha de finalización prevista",IF(AND(J1990&lt;&gt;"",J1990&gt;I1990),"Completado con retraso",IF(AND(J1990&lt;&gt;"",J1990&lt;=I1990),"Concluido",IF(AND(I1990&lt;TODAY(),J1990=""),"Atrasado",IF(AND(J1990="",H1990&lt;=TODAY(),I1990&gt;=TODAY()),"En curso",IF(H1990&gt;TODAY(),"No iniciado","")))))))),"")</f>
        <v/>
      </c>
    </row>
    <row r="1991" spans="3:14" ht="27.6" customHeight="1" x14ac:dyDescent="0.25">
      <c r="C1991" s="1"/>
      <c r="D1991" s="1"/>
      <c r="E1991" s="1"/>
      <c r="F1991" s="39"/>
      <c r="G1991" s="39"/>
      <c r="H1991" s="2"/>
      <c r="I1991" s="2"/>
      <c r="J1991" s="2"/>
      <c r="K1991" s="105" t="str">
        <f t="shared" ca="1" si="31"/>
        <v/>
      </c>
    </row>
    <row r="1992" spans="3:14" ht="27.6" customHeight="1" x14ac:dyDescent="0.25">
      <c r="C1992" s="1"/>
      <c r="D1992" s="1"/>
      <c r="E1992" s="1"/>
      <c r="F1992" s="39"/>
      <c r="G1992" s="39"/>
      <c r="H1992" s="2"/>
      <c r="I1992" s="2"/>
      <c r="J1992" s="2"/>
      <c r="K1992" s="105" t="str">
        <f t="shared" ca="1" si="31"/>
        <v/>
      </c>
    </row>
    <row r="1993" spans="3:14" ht="27.6" customHeight="1" x14ac:dyDescent="0.25">
      <c r="C1993" s="1"/>
      <c r="D1993" s="1"/>
      <c r="E1993" s="1"/>
      <c r="F1993" s="39"/>
      <c r="G1993" s="39"/>
      <c r="H1993" s="2"/>
      <c r="I1993" s="2"/>
      <c r="J1993" s="2"/>
      <c r="K1993" s="105" t="str">
        <f t="shared" ca="1" si="31"/>
        <v/>
      </c>
    </row>
    <row r="1994" spans="3:14" ht="27.6" customHeight="1" x14ac:dyDescent="0.25">
      <c r="C1994" s="1"/>
      <c r="D1994" s="1"/>
      <c r="E1994" s="1"/>
      <c r="F1994" s="39"/>
      <c r="G1994" s="39"/>
      <c r="H1994" s="2"/>
      <c r="I1994" s="2"/>
      <c r="J1994" s="2"/>
      <c r="K1994" s="105" t="str">
        <f t="shared" ca="1" si="31"/>
        <v/>
      </c>
    </row>
    <row r="1995" spans="3:14" ht="27.6" customHeight="1" x14ac:dyDescent="0.25">
      <c r="C1995" s="1"/>
      <c r="D1995" s="1"/>
      <c r="E1995" s="1"/>
      <c r="F1995" s="39"/>
      <c r="G1995" s="39"/>
      <c r="H1995" s="2"/>
      <c r="I1995" s="2"/>
      <c r="J1995" s="2"/>
      <c r="K1995" s="105" t="str">
        <f t="shared" ca="1" si="31"/>
        <v/>
      </c>
    </row>
    <row r="1996" spans="3:14" ht="27.6" customHeight="1" x14ac:dyDescent="0.25">
      <c r="C1996" s="1"/>
      <c r="D1996" s="1"/>
      <c r="E1996" s="1"/>
      <c r="F1996" s="39"/>
      <c r="G1996" s="39"/>
      <c r="H1996" s="2"/>
      <c r="I1996" s="2"/>
      <c r="J1996" s="2"/>
      <c r="K1996" s="105" t="str">
        <f t="shared" ca="1" si="31"/>
        <v/>
      </c>
    </row>
    <row r="1997" spans="3:14" ht="27.6" customHeight="1" x14ac:dyDescent="0.25">
      <c r="C1997" s="1"/>
      <c r="D1997" s="1"/>
      <c r="E1997" s="1"/>
      <c r="F1997" s="39"/>
      <c r="G1997" s="39"/>
      <c r="H1997" s="2"/>
      <c r="I1997" s="2"/>
      <c r="J1997" s="2"/>
      <c r="K1997" s="105" t="str">
        <f t="shared" ca="1" si="31"/>
        <v/>
      </c>
    </row>
    <row r="1998" spans="3:14" ht="27.6" customHeight="1" x14ac:dyDescent="0.25">
      <c r="C1998" s="1"/>
      <c r="D1998" s="1"/>
      <c r="E1998" s="1"/>
      <c r="F1998" s="39"/>
      <c r="G1998" s="39"/>
      <c r="H1998" s="2"/>
      <c r="I1998" s="2"/>
      <c r="J1998" s="2"/>
      <c r="K1998" s="105" t="str">
        <f t="shared" ca="1" si="31"/>
        <v/>
      </c>
      <c r="M1998" s="80"/>
      <c r="N1998" s="80"/>
    </row>
    <row r="1999" spans="3:14" ht="27.6" customHeight="1" x14ac:dyDescent="0.25">
      <c r="C1999" s="1"/>
      <c r="D1999" s="1"/>
      <c r="E1999" s="1"/>
      <c r="F1999" s="39"/>
      <c r="G1999" s="39"/>
      <c r="H1999" s="2"/>
      <c r="I1999" s="2"/>
      <c r="J1999" s="2"/>
      <c r="K1999" s="105" t="str">
        <f t="shared" ca="1" si="31"/>
        <v/>
      </c>
      <c r="M1999" s="90" t="str">
        <f>Analysis!C7</f>
        <v>Estrategia</v>
      </c>
      <c r="N1999" s="90"/>
    </row>
    <row r="2000" spans="3:14" ht="27.6" customHeight="1" x14ac:dyDescent="0.25">
      <c r="C2000" s="1"/>
      <c r="D2000" s="1"/>
      <c r="E2000" s="1"/>
      <c r="F2000" s="39"/>
      <c r="G2000" s="39"/>
      <c r="H2000" s="2"/>
      <c r="I2000" s="2"/>
      <c r="J2000" s="2"/>
      <c r="K2000" s="105" t="str">
        <f t="shared" ca="1" si="31"/>
        <v/>
      </c>
      <c r="M2000" s="90" t="str">
        <f>Analysis!C8</f>
        <v>Finanzas</v>
      </c>
      <c r="N2000" s="90"/>
    </row>
    <row r="2001" spans="3:14" ht="27.6" customHeight="1" x14ac:dyDescent="0.25">
      <c r="C2001" s="1"/>
      <c r="D2001" s="1"/>
      <c r="E2001" s="1"/>
      <c r="F2001" s="39"/>
      <c r="G2001" s="39"/>
      <c r="H2001" s="2"/>
      <c r="I2001" s="2"/>
      <c r="J2001" s="2"/>
      <c r="K2001" s="105" t="str">
        <f t="shared" ca="1" si="31"/>
        <v/>
      </c>
      <c r="M2001" s="90" t="str">
        <f>Analysis!C9</f>
        <v>Marketing</v>
      </c>
      <c r="N2001" s="90"/>
    </row>
    <row r="2002" spans="3:14" ht="27.6" customHeight="1" x14ac:dyDescent="0.25">
      <c r="C2002" s="1"/>
      <c r="D2002" s="1"/>
      <c r="E2002" s="1"/>
      <c r="F2002" s="39"/>
      <c r="G2002" s="39"/>
      <c r="H2002" s="2"/>
      <c r="I2002" s="2"/>
      <c r="J2002" s="2"/>
      <c r="K2002" s="105" t="str">
        <f t="shared" ca="1" si="31"/>
        <v/>
      </c>
      <c r="M2002" s="90" t="str">
        <f>Analysis!C10</f>
        <v>Recursos Humanos</v>
      </c>
      <c r="N2002" s="90"/>
    </row>
    <row r="2003" spans="3:14" ht="27.6" customHeight="1" x14ac:dyDescent="0.25">
      <c r="C2003" s="1"/>
      <c r="D2003" s="1"/>
      <c r="E2003" s="1"/>
      <c r="F2003" s="39"/>
      <c r="G2003" s="39"/>
      <c r="H2003" s="2"/>
      <c r="I2003" s="2"/>
      <c r="J2003" s="2"/>
      <c r="K2003" s="105" t="str">
        <f t="shared" ca="1" si="31"/>
        <v/>
      </c>
      <c r="M2003" s="90" t="str">
        <f>Analysis!C11</f>
        <v>Operaciones</v>
      </c>
      <c r="N2003" s="90"/>
    </row>
    <row r="2004" spans="3:14" ht="27.6" customHeight="1" x14ac:dyDescent="0.25">
      <c r="C2004" s="1"/>
      <c r="D2004" s="1"/>
      <c r="E2004" s="1"/>
      <c r="F2004" s="39"/>
      <c r="G2004" s="39"/>
      <c r="H2004" s="2"/>
      <c r="I2004" s="2"/>
      <c r="J2004" s="2"/>
      <c r="K2004" s="105" t="str">
        <f t="shared" ca="1" si="31"/>
        <v/>
      </c>
      <c r="M2004" s="90" t="str">
        <f>Analysis!C12</f>
        <v>Tecnología</v>
      </c>
      <c r="N2004" s="90"/>
    </row>
    <row r="2005" spans="3:14" ht="27.6" customHeight="1" x14ac:dyDescent="0.25">
      <c r="M2005" s="17"/>
      <c r="N2005" s="17"/>
    </row>
    <row r="2006" spans="3:14" ht="27.6" customHeight="1" x14ac:dyDescent="0.25"/>
    <row r="2007" spans="3:14" ht="27.6" customHeight="1" x14ac:dyDescent="0.25"/>
    <row r="2008" spans="3:14" ht="27.6" customHeight="1" x14ac:dyDescent="0.25"/>
    <row r="2009" spans="3:14" ht="27.6" customHeight="1" x14ac:dyDescent="0.25"/>
    <row r="2010" spans="3:14" ht="27.6" customHeight="1" x14ac:dyDescent="0.25"/>
    <row r="2011" spans="3:14" ht="27.6" customHeight="1" x14ac:dyDescent="0.25"/>
    <row r="2012" spans="3:14" ht="27.6" customHeight="1" x14ac:dyDescent="0.25"/>
    <row r="2013" spans="3:14" ht="27.6" customHeight="1" x14ac:dyDescent="0.25"/>
    <row r="2014" spans="3:14" ht="27.6" customHeight="1" x14ac:dyDescent="0.25"/>
    <row r="2015" spans="3:14" ht="27.6" customHeight="1" x14ac:dyDescent="0.25"/>
    <row r="2016" spans="3:14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  <row r="2147" ht="27.6" customHeight="1" x14ac:dyDescent="0.25"/>
    <row r="2148" ht="27.6" customHeight="1" x14ac:dyDescent="0.25"/>
    <row r="2149" ht="27.6" customHeight="1" x14ac:dyDescent="0.25"/>
    <row r="2150" ht="27.6" customHeight="1" x14ac:dyDescent="0.25"/>
    <row r="2151" ht="27.6" customHeight="1" x14ac:dyDescent="0.25"/>
    <row r="2152" ht="27.6" customHeight="1" x14ac:dyDescent="0.25"/>
    <row r="2153" ht="27.6" customHeight="1" x14ac:dyDescent="0.25"/>
    <row r="2154" ht="27.6" customHeight="1" x14ac:dyDescent="0.25"/>
    <row r="2155" ht="27.6" customHeight="1" x14ac:dyDescent="0.25"/>
    <row r="2156" ht="27.6" customHeight="1" x14ac:dyDescent="0.25"/>
    <row r="2157" ht="27.6" customHeight="1" x14ac:dyDescent="0.25"/>
    <row r="2158" ht="27.6" customHeight="1" x14ac:dyDescent="0.25"/>
    <row r="2159" ht="27.6" customHeight="1" x14ac:dyDescent="0.25"/>
    <row r="2160" ht="27.6" customHeight="1" x14ac:dyDescent="0.25"/>
    <row r="2161" ht="27.6" customHeight="1" x14ac:dyDescent="0.25"/>
    <row r="2162" ht="27.6" customHeight="1" x14ac:dyDescent="0.25"/>
    <row r="2163" ht="27.6" customHeight="1" x14ac:dyDescent="0.25"/>
    <row r="2164" ht="27.6" customHeight="1" x14ac:dyDescent="0.25"/>
    <row r="2165" ht="27.6" customHeight="1" x14ac:dyDescent="0.25"/>
    <row r="2166" ht="27.6" customHeight="1" x14ac:dyDescent="0.25"/>
    <row r="2167" ht="27.6" customHeight="1" x14ac:dyDescent="0.25"/>
    <row r="2168" ht="27.6" customHeight="1" x14ac:dyDescent="0.25"/>
    <row r="2169" ht="27.6" customHeight="1" x14ac:dyDescent="0.25"/>
    <row r="2170" ht="27.6" customHeight="1" x14ac:dyDescent="0.25"/>
    <row r="2171" ht="27.6" customHeight="1" x14ac:dyDescent="0.25"/>
    <row r="2172" ht="27.6" customHeight="1" x14ac:dyDescent="0.25"/>
    <row r="2173" ht="27.6" customHeight="1" x14ac:dyDescent="0.25"/>
    <row r="2174" ht="27.6" customHeight="1" x14ac:dyDescent="0.25"/>
    <row r="2175" ht="27.6" customHeight="1" x14ac:dyDescent="0.25"/>
    <row r="2176" ht="27.6" customHeight="1" x14ac:dyDescent="0.25"/>
    <row r="2177" ht="27.6" customHeight="1" x14ac:dyDescent="0.25"/>
    <row r="2178" ht="27.6" customHeight="1" x14ac:dyDescent="0.25"/>
    <row r="2179" ht="27.6" customHeight="1" x14ac:dyDescent="0.25"/>
    <row r="2180" ht="27.6" customHeight="1" x14ac:dyDescent="0.25"/>
    <row r="2181" ht="27.6" customHeight="1" x14ac:dyDescent="0.25"/>
    <row r="2182" ht="27.6" customHeight="1" x14ac:dyDescent="0.25"/>
    <row r="2183" ht="27.6" customHeight="1" x14ac:dyDescent="0.25"/>
    <row r="2184" ht="27.6" customHeight="1" x14ac:dyDescent="0.25"/>
    <row r="2185" ht="27.6" customHeight="1" x14ac:dyDescent="0.25"/>
    <row r="2186" ht="27.6" customHeight="1" x14ac:dyDescent="0.25"/>
    <row r="2187" ht="27.6" customHeight="1" x14ac:dyDescent="0.25"/>
    <row r="2188" ht="27.6" customHeight="1" x14ac:dyDescent="0.25"/>
    <row r="2189" ht="27.6" customHeight="1" x14ac:dyDescent="0.25"/>
    <row r="2190" ht="27.6" customHeight="1" x14ac:dyDescent="0.25"/>
    <row r="2191" ht="27.6" customHeight="1" x14ac:dyDescent="0.25"/>
    <row r="2192" ht="27.6" customHeight="1" x14ac:dyDescent="0.25"/>
    <row r="2193" ht="27.6" customHeight="1" x14ac:dyDescent="0.25"/>
    <row r="2194" ht="27.6" customHeight="1" x14ac:dyDescent="0.25"/>
    <row r="2195" ht="27.6" customHeight="1" x14ac:dyDescent="0.25"/>
    <row r="2196" ht="27.6" customHeight="1" x14ac:dyDescent="0.25"/>
    <row r="2197" ht="27.6" customHeight="1" x14ac:dyDescent="0.25"/>
    <row r="2198" ht="27.6" customHeight="1" x14ac:dyDescent="0.25"/>
    <row r="2199" ht="27.6" customHeight="1" x14ac:dyDescent="0.25"/>
    <row r="2200" ht="27.6" customHeight="1" x14ac:dyDescent="0.25"/>
    <row r="2201" ht="27.6" customHeight="1" x14ac:dyDescent="0.25"/>
    <row r="2202" ht="27.6" customHeight="1" x14ac:dyDescent="0.25"/>
    <row r="2203" ht="27.6" customHeight="1" x14ac:dyDescent="0.25"/>
    <row r="2204" ht="27.6" customHeight="1" x14ac:dyDescent="0.25"/>
    <row r="2205" ht="27.6" customHeight="1" x14ac:dyDescent="0.25"/>
    <row r="2206" ht="27.6" customHeight="1" x14ac:dyDescent="0.25"/>
    <row r="2207" ht="27.6" customHeight="1" x14ac:dyDescent="0.25"/>
    <row r="2208" ht="27.6" customHeight="1" x14ac:dyDescent="0.25"/>
    <row r="2209" ht="27.6" customHeight="1" x14ac:dyDescent="0.25"/>
    <row r="2210" ht="27.6" customHeight="1" x14ac:dyDescent="0.25"/>
    <row r="2211" ht="27.6" customHeight="1" x14ac:dyDescent="0.25"/>
    <row r="2212" ht="27.6" customHeight="1" x14ac:dyDescent="0.25"/>
    <row r="2213" ht="27.6" customHeight="1" x14ac:dyDescent="0.25"/>
    <row r="2214" ht="27.6" customHeight="1" x14ac:dyDescent="0.25"/>
    <row r="2215" ht="27.6" customHeight="1" x14ac:dyDescent="0.25"/>
    <row r="2216" ht="27.6" customHeight="1" x14ac:dyDescent="0.25"/>
    <row r="2217" ht="27.6" customHeight="1" x14ac:dyDescent="0.25"/>
    <row r="2218" ht="27.6" customHeight="1" x14ac:dyDescent="0.25"/>
    <row r="2219" ht="27.6" customHeight="1" x14ac:dyDescent="0.25"/>
    <row r="2220" ht="27.6" customHeight="1" x14ac:dyDescent="0.25"/>
    <row r="2221" ht="27.6" customHeight="1" x14ac:dyDescent="0.25"/>
    <row r="2222" ht="27.6" customHeight="1" x14ac:dyDescent="0.25"/>
    <row r="2223" ht="27.6" customHeight="1" x14ac:dyDescent="0.25"/>
    <row r="2224" ht="27.6" customHeight="1" x14ac:dyDescent="0.25"/>
    <row r="2225" ht="27.6" customHeight="1" x14ac:dyDescent="0.25"/>
    <row r="2226" ht="27.6" customHeight="1" x14ac:dyDescent="0.25"/>
    <row r="2227" ht="27.6" customHeight="1" x14ac:dyDescent="0.25"/>
    <row r="2228" ht="27.6" customHeight="1" x14ac:dyDescent="0.25"/>
    <row r="2229" ht="27.6" customHeight="1" x14ac:dyDescent="0.25"/>
    <row r="2230" ht="27.6" customHeight="1" x14ac:dyDescent="0.25"/>
    <row r="2231" ht="27.6" customHeight="1" x14ac:dyDescent="0.25"/>
    <row r="2232" ht="27.6" customHeight="1" x14ac:dyDescent="0.25"/>
    <row r="2233" ht="27.6" customHeight="1" x14ac:dyDescent="0.25"/>
    <row r="2234" ht="27.6" customHeight="1" x14ac:dyDescent="0.25"/>
    <row r="2235" ht="27.6" customHeight="1" x14ac:dyDescent="0.25"/>
    <row r="2236" ht="27.6" customHeight="1" x14ac:dyDescent="0.25"/>
    <row r="2237" ht="27.6" customHeight="1" x14ac:dyDescent="0.25"/>
    <row r="2238" ht="27.6" customHeight="1" x14ac:dyDescent="0.25"/>
    <row r="2239" ht="27.6" customHeight="1" x14ac:dyDescent="0.25"/>
    <row r="2240" ht="27.6" customHeight="1" x14ac:dyDescent="0.25"/>
    <row r="2241" ht="27.6" customHeight="1" x14ac:dyDescent="0.25"/>
    <row r="2242" ht="27.6" customHeight="1" x14ac:dyDescent="0.25"/>
    <row r="2243" ht="27.6" customHeight="1" x14ac:dyDescent="0.25"/>
    <row r="2244" ht="27.6" customHeight="1" x14ac:dyDescent="0.25"/>
    <row r="2245" ht="27.6" customHeight="1" x14ac:dyDescent="0.25"/>
    <row r="2246" ht="27.6" customHeight="1" x14ac:dyDescent="0.25"/>
    <row r="2247" ht="27.6" customHeight="1" x14ac:dyDescent="0.25"/>
    <row r="2248" ht="27.6" customHeight="1" x14ac:dyDescent="0.25"/>
    <row r="2249" ht="27.6" customHeight="1" x14ac:dyDescent="0.25"/>
    <row r="2250" ht="27.6" customHeight="1" x14ac:dyDescent="0.25"/>
    <row r="2251" ht="27.6" customHeight="1" x14ac:dyDescent="0.25"/>
    <row r="2252" ht="27.6" customHeight="1" x14ac:dyDescent="0.25"/>
    <row r="2253" ht="27.6" customHeight="1" x14ac:dyDescent="0.25"/>
    <row r="2254" ht="27.6" customHeight="1" x14ac:dyDescent="0.25"/>
    <row r="2255" ht="27.6" customHeight="1" x14ac:dyDescent="0.25"/>
    <row r="2256" ht="27.6" customHeight="1" x14ac:dyDescent="0.25"/>
    <row r="2257" ht="27.6" customHeight="1" x14ac:dyDescent="0.25"/>
    <row r="2258" ht="27.6" customHeight="1" x14ac:dyDescent="0.25"/>
    <row r="2259" ht="27.6" customHeight="1" x14ac:dyDescent="0.25"/>
    <row r="2260" ht="27.6" customHeight="1" x14ac:dyDescent="0.25"/>
    <row r="2261" ht="27.6" customHeight="1" x14ac:dyDescent="0.25"/>
    <row r="2262" ht="27.6" customHeight="1" x14ac:dyDescent="0.25"/>
    <row r="2263" ht="27.6" customHeight="1" x14ac:dyDescent="0.25"/>
    <row r="2264" ht="27.6" customHeight="1" x14ac:dyDescent="0.25"/>
    <row r="2265" ht="27.6" customHeight="1" x14ac:dyDescent="0.25"/>
    <row r="2266" ht="27.6" customHeight="1" x14ac:dyDescent="0.25"/>
    <row r="2267" ht="27.6" customHeight="1" x14ac:dyDescent="0.25"/>
    <row r="2268" ht="27.6" customHeight="1" x14ac:dyDescent="0.25"/>
    <row r="2269" ht="27.6" customHeight="1" x14ac:dyDescent="0.25"/>
    <row r="2270" ht="27.6" customHeight="1" x14ac:dyDescent="0.25"/>
    <row r="2271" ht="27.6" customHeight="1" x14ac:dyDescent="0.25"/>
    <row r="2272" ht="27.6" customHeight="1" x14ac:dyDescent="0.25"/>
    <row r="2273" ht="27.6" customHeight="1" x14ac:dyDescent="0.25"/>
    <row r="2274" ht="27.6" customHeight="1" x14ac:dyDescent="0.25"/>
    <row r="2275" ht="27.6" customHeight="1" x14ac:dyDescent="0.25"/>
    <row r="2276" ht="27.6" customHeight="1" x14ac:dyDescent="0.25"/>
    <row r="2277" ht="27.6" customHeight="1" x14ac:dyDescent="0.25"/>
    <row r="2278" ht="27.6" customHeight="1" x14ac:dyDescent="0.25"/>
    <row r="2279" ht="27.6" customHeight="1" x14ac:dyDescent="0.25"/>
    <row r="2280" ht="27.6" customHeight="1" x14ac:dyDescent="0.25"/>
    <row r="2281" ht="27.6" customHeight="1" x14ac:dyDescent="0.25"/>
    <row r="2282" ht="27.6" customHeight="1" x14ac:dyDescent="0.25"/>
    <row r="2283" ht="27.6" customHeight="1" x14ac:dyDescent="0.25"/>
    <row r="2284" ht="27.6" customHeight="1" x14ac:dyDescent="0.25"/>
    <row r="2285" ht="27.6" customHeight="1" x14ac:dyDescent="0.25"/>
    <row r="2286" ht="27.6" customHeight="1" x14ac:dyDescent="0.25"/>
    <row r="2287" ht="27.6" customHeight="1" x14ac:dyDescent="0.25"/>
    <row r="2288" ht="27.6" customHeight="1" x14ac:dyDescent="0.25"/>
    <row r="2289" ht="27.6" customHeight="1" x14ac:dyDescent="0.25"/>
    <row r="2290" ht="27.6" customHeight="1" x14ac:dyDescent="0.25"/>
    <row r="2291" ht="27.6" customHeight="1" x14ac:dyDescent="0.25"/>
    <row r="2292" ht="27.6" customHeight="1" x14ac:dyDescent="0.25"/>
    <row r="2293" ht="27.6" customHeight="1" x14ac:dyDescent="0.25"/>
    <row r="2294" ht="27.6" customHeight="1" x14ac:dyDescent="0.25"/>
    <row r="2295" ht="27.6" customHeight="1" x14ac:dyDescent="0.25"/>
    <row r="2296" ht="27.6" customHeight="1" x14ac:dyDescent="0.25"/>
    <row r="2297" ht="27.6" customHeight="1" x14ac:dyDescent="0.25"/>
    <row r="2298" ht="27.6" customHeight="1" x14ac:dyDescent="0.25"/>
    <row r="2299" ht="27.6" customHeight="1" x14ac:dyDescent="0.25"/>
    <row r="2300" ht="27.6" customHeight="1" x14ac:dyDescent="0.25"/>
    <row r="2301" ht="27.6" customHeight="1" x14ac:dyDescent="0.25"/>
    <row r="2302" ht="27.6" customHeight="1" x14ac:dyDescent="0.25"/>
    <row r="2303" ht="27.6" customHeight="1" x14ac:dyDescent="0.25"/>
    <row r="2304" ht="27.6" customHeight="1" x14ac:dyDescent="0.25"/>
    <row r="2305" ht="27.6" customHeight="1" x14ac:dyDescent="0.25"/>
    <row r="2306" ht="27.6" customHeight="1" x14ac:dyDescent="0.25"/>
    <row r="2307" ht="27.6" customHeight="1" x14ac:dyDescent="0.25"/>
    <row r="2308" ht="27.6" customHeight="1" x14ac:dyDescent="0.25"/>
    <row r="2309" ht="27.6" customHeight="1" x14ac:dyDescent="0.25"/>
    <row r="2310" ht="27.6" customHeight="1" x14ac:dyDescent="0.25"/>
    <row r="2311" ht="27.6" customHeight="1" x14ac:dyDescent="0.25"/>
    <row r="2312" ht="27.6" customHeight="1" x14ac:dyDescent="0.25"/>
    <row r="2313" ht="27.6" customHeight="1" x14ac:dyDescent="0.25"/>
    <row r="2314" ht="27.6" customHeight="1" x14ac:dyDescent="0.25"/>
    <row r="2315" ht="27.6" customHeight="1" x14ac:dyDescent="0.25"/>
    <row r="2316" ht="27.6" customHeight="1" x14ac:dyDescent="0.25"/>
    <row r="2317" ht="27.6" customHeight="1" x14ac:dyDescent="0.25"/>
    <row r="2318" ht="27.6" customHeight="1" x14ac:dyDescent="0.25"/>
    <row r="2319" ht="27.6" customHeight="1" x14ac:dyDescent="0.25"/>
    <row r="2320" ht="27.6" customHeight="1" x14ac:dyDescent="0.25"/>
    <row r="2321" ht="27.6" customHeight="1" x14ac:dyDescent="0.25"/>
    <row r="2322" ht="27.6" customHeight="1" x14ac:dyDescent="0.25"/>
    <row r="2323" ht="27.6" customHeight="1" x14ac:dyDescent="0.25"/>
    <row r="2324" ht="27.6" customHeight="1" x14ac:dyDescent="0.25"/>
    <row r="2325" ht="27.6" customHeight="1" x14ac:dyDescent="0.25"/>
    <row r="2326" ht="27.6" customHeight="1" x14ac:dyDescent="0.25"/>
    <row r="2327" ht="27.6" customHeight="1" x14ac:dyDescent="0.25"/>
    <row r="2328" ht="27.6" customHeight="1" x14ac:dyDescent="0.25"/>
    <row r="2329" ht="27.6" customHeight="1" x14ac:dyDescent="0.25"/>
    <row r="2330" ht="27.6" customHeight="1" x14ac:dyDescent="0.25"/>
    <row r="2331" ht="27.6" customHeight="1" x14ac:dyDescent="0.25"/>
    <row r="2332" ht="27.6" customHeight="1" x14ac:dyDescent="0.25"/>
    <row r="2333" ht="27.6" customHeight="1" x14ac:dyDescent="0.25"/>
    <row r="2334" ht="27.6" customHeight="1" x14ac:dyDescent="0.25"/>
    <row r="2335" ht="27.6" customHeight="1" x14ac:dyDescent="0.25"/>
    <row r="2336" ht="27.6" customHeight="1" x14ac:dyDescent="0.25"/>
    <row r="2337" ht="27.6" customHeight="1" x14ac:dyDescent="0.25"/>
    <row r="2338" ht="27.6" customHeight="1" x14ac:dyDescent="0.25"/>
    <row r="2339" ht="27.6" customHeight="1" x14ac:dyDescent="0.25"/>
    <row r="2340" ht="27.6" customHeight="1" x14ac:dyDescent="0.25"/>
    <row r="2341" ht="27.6" customHeight="1" x14ac:dyDescent="0.25"/>
    <row r="2342" ht="27.6" customHeight="1" x14ac:dyDescent="0.25"/>
    <row r="2343" ht="27.6" customHeight="1" x14ac:dyDescent="0.25"/>
    <row r="2344" ht="27.6" customHeight="1" x14ac:dyDescent="0.25"/>
    <row r="2345" ht="27.6" customHeight="1" x14ac:dyDescent="0.25"/>
    <row r="2346" ht="27.6" customHeight="1" x14ac:dyDescent="0.25"/>
    <row r="2347" ht="27.6" customHeight="1" x14ac:dyDescent="0.25"/>
    <row r="2348" ht="27.6" customHeight="1" x14ac:dyDescent="0.25"/>
    <row r="2349" ht="27.6" customHeight="1" x14ac:dyDescent="0.25"/>
    <row r="2350" ht="27.6" customHeight="1" x14ac:dyDescent="0.25"/>
    <row r="2351" ht="27.6" customHeight="1" x14ac:dyDescent="0.25"/>
    <row r="2352" ht="27.6" customHeight="1" x14ac:dyDescent="0.25"/>
    <row r="2353" ht="27.6" customHeight="1" x14ac:dyDescent="0.25"/>
    <row r="2354" ht="27.6" customHeight="1" x14ac:dyDescent="0.25"/>
    <row r="2355" ht="27.6" customHeight="1" x14ac:dyDescent="0.25"/>
    <row r="2356" ht="27.6" customHeight="1" x14ac:dyDescent="0.25"/>
    <row r="2357" ht="27.6" customHeight="1" x14ac:dyDescent="0.25"/>
    <row r="2358" ht="27.6" customHeight="1" x14ac:dyDescent="0.25"/>
    <row r="2359" ht="27.6" customHeight="1" x14ac:dyDescent="0.25"/>
    <row r="2360" ht="27.6" customHeight="1" x14ac:dyDescent="0.25"/>
    <row r="2361" ht="27.6" customHeight="1" x14ac:dyDescent="0.25"/>
    <row r="2362" ht="27.6" customHeight="1" x14ac:dyDescent="0.25"/>
    <row r="2363" ht="27.6" customHeight="1" x14ac:dyDescent="0.25"/>
    <row r="2364" ht="27.6" customHeight="1" x14ac:dyDescent="0.25"/>
    <row r="2365" ht="27.6" customHeight="1" x14ac:dyDescent="0.25"/>
    <row r="2366" ht="27.6" customHeight="1" x14ac:dyDescent="0.25"/>
    <row r="2367" ht="27.6" customHeight="1" x14ac:dyDescent="0.25"/>
    <row r="2368" ht="27.6" customHeight="1" x14ac:dyDescent="0.25"/>
    <row r="2369" ht="27.6" customHeight="1" x14ac:dyDescent="0.25"/>
    <row r="2370" ht="27.6" customHeight="1" x14ac:dyDescent="0.25"/>
    <row r="2371" ht="27.6" customHeight="1" x14ac:dyDescent="0.25"/>
    <row r="2372" ht="27.6" customHeight="1" x14ac:dyDescent="0.25"/>
    <row r="2373" ht="27.6" customHeight="1" x14ac:dyDescent="0.25"/>
    <row r="2374" ht="27.6" customHeight="1" x14ac:dyDescent="0.25"/>
    <row r="2375" ht="27.6" customHeight="1" x14ac:dyDescent="0.25"/>
    <row r="2376" ht="27.6" customHeight="1" x14ac:dyDescent="0.25"/>
    <row r="2377" ht="27.6" customHeight="1" x14ac:dyDescent="0.25"/>
    <row r="2378" ht="27.6" customHeight="1" x14ac:dyDescent="0.25"/>
    <row r="2379" ht="27.6" customHeight="1" x14ac:dyDescent="0.25"/>
    <row r="2380" ht="27.6" customHeight="1" x14ac:dyDescent="0.25"/>
    <row r="2381" ht="27.6" customHeight="1" x14ac:dyDescent="0.25"/>
    <row r="2382" ht="27.6" customHeight="1" x14ac:dyDescent="0.25"/>
    <row r="2383" ht="27.6" customHeight="1" x14ac:dyDescent="0.25"/>
    <row r="2384" ht="27.6" customHeight="1" x14ac:dyDescent="0.25"/>
    <row r="2385" ht="27.6" customHeight="1" x14ac:dyDescent="0.25"/>
    <row r="2386" ht="27.6" customHeight="1" x14ac:dyDescent="0.25"/>
    <row r="2387" ht="27.6" customHeight="1" x14ac:dyDescent="0.25"/>
    <row r="2388" ht="27.6" customHeight="1" x14ac:dyDescent="0.25"/>
    <row r="2389" ht="27.6" customHeight="1" x14ac:dyDescent="0.25"/>
    <row r="2390" ht="27.6" customHeight="1" x14ac:dyDescent="0.25"/>
    <row r="2391" ht="27.6" customHeight="1" x14ac:dyDescent="0.25"/>
    <row r="2392" ht="27.6" customHeight="1" x14ac:dyDescent="0.25"/>
    <row r="2393" ht="27.6" customHeight="1" x14ac:dyDescent="0.25"/>
    <row r="2394" ht="27.6" customHeight="1" x14ac:dyDescent="0.25"/>
    <row r="2395" ht="27.6" customHeight="1" x14ac:dyDescent="0.25"/>
    <row r="2396" ht="27.6" customHeight="1" x14ac:dyDescent="0.25"/>
    <row r="2397" ht="27.6" customHeight="1" x14ac:dyDescent="0.25"/>
    <row r="2398" ht="27.6" customHeight="1" x14ac:dyDescent="0.25"/>
    <row r="2399" ht="27.6" customHeight="1" x14ac:dyDescent="0.25"/>
    <row r="2400" ht="27.6" customHeight="1" x14ac:dyDescent="0.25"/>
    <row r="2401" ht="27.6" customHeight="1" x14ac:dyDescent="0.25"/>
    <row r="2402" ht="27.6" customHeight="1" x14ac:dyDescent="0.25"/>
    <row r="2403" ht="27.6" customHeight="1" x14ac:dyDescent="0.25"/>
    <row r="2404" ht="27.6" customHeight="1" x14ac:dyDescent="0.25"/>
    <row r="2405" ht="27.6" customHeight="1" x14ac:dyDescent="0.25"/>
    <row r="2406" ht="27.6" customHeight="1" x14ac:dyDescent="0.25"/>
    <row r="2407" ht="27.6" customHeight="1" x14ac:dyDescent="0.25"/>
    <row r="2408" ht="27.6" customHeight="1" x14ac:dyDescent="0.25"/>
    <row r="2409" ht="27.6" customHeight="1" x14ac:dyDescent="0.25"/>
    <row r="2410" ht="27.6" customHeight="1" x14ac:dyDescent="0.25"/>
    <row r="2411" ht="27.6" customHeight="1" x14ac:dyDescent="0.25"/>
    <row r="2412" ht="27.6" customHeight="1" x14ac:dyDescent="0.25"/>
    <row r="2413" ht="27.6" customHeight="1" x14ac:dyDescent="0.25"/>
    <row r="2414" ht="27.6" customHeight="1" x14ac:dyDescent="0.25"/>
    <row r="2415" ht="27.6" customHeight="1" x14ac:dyDescent="0.25"/>
    <row r="2416" ht="27.6" customHeight="1" x14ac:dyDescent="0.25"/>
    <row r="2417" ht="27.6" customHeight="1" x14ac:dyDescent="0.25"/>
    <row r="2418" ht="27.6" customHeight="1" x14ac:dyDescent="0.25"/>
    <row r="2419" ht="27.6" customHeight="1" x14ac:dyDescent="0.25"/>
    <row r="2420" ht="27.6" customHeight="1" x14ac:dyDescent="0.25"/>
    <row r="2421" ht="27.6" customHeight="1" x14ac:dyDescent="0.25"/>
    <row r="2422" ht="27.6" customHeight="1" x14ac:dyDescent="0.25"/>
    <row r="2423" ht="27.6" customHeight="1" x14ac:dyDescent="0.25"/>
    <row r="2424" ht="27.6" customHeight="1" x14ac:dyDescent="0.25"/>
    <row r="2425" ht="27.6" customHeight="1" x14ac:dyDescent="0.25"/>
    <row r="2426" ht="27.6" customHeight="1" x14ac:dyDescent="0.25"/>
    <row r="2427" ht="27.6" customHeight="1" x14ac:dyDescent="0.25"/>
    <row r="2428" ht="27.6" customHeight="1" x14ac:dyDescent="0.25"/>
    <row r="2429" ht="27.6" customHeight="1" x14ac:dyDescent="0.25"/>
    <row r="2430" ht="27.6" customHeight="1" x14ac:dyDescent="0.25"/>
    <row r="2431" ht="27.6" customHeight="1" x14ac:dyDescent="0.25"/>
    <row r="2432" ht="27.6" customHeight="1" x14ac:dyDescent="0.25"/>
    <row r="2433" ht="27.6" customHeight="1" x14ac:dyDescent="0.25"/>
    <row r="2434" ht="27.6" customHeight="1" x14ac:dyDescent="0.25"/>
    <row r="2435" ht="27.6" customHeight="1" x14ac:dyDescent="0.25"/>
    <row r="2436" ht="27.6" customHeight="1" x14ac:dyDescent="0.25"/>
    <row r="2437" ht="27.6" customHeight="1" x14ac:dyDescent="0.25"/>
    <row r="2438" ht="27.6" customHeight="1" x14ac:dyDescent="0.25"/>
    <row r="2439" ht="27.6" customHeight="1" x14ac:dyDescent="0.25"/>
    <row r="2440" ht="27.6" customHeight="1" x14ac:dyDescent="0.25"/>
    <row r="2441" ht="27.6" customHeight="1" x14ac:dyDescent="0.25"/>
    <row r="2442" ht="27.6" customHeight="1" x14ac:dyDescent="0.25"/>
    <row r="2443" ht="27.6" customHeight="1" x14ac:dyDescent="0.25"/>
    <row r="2444" ht="27.6" customHeight="1" x14ac:dyDescent="0.25"/>
    <row r="2445" ht="27.6" customHeight="1" x14ac:dyDescent="0.25"/>
    <row r="2446" ht="27.6" customHeight="1" x14ac:dyDescent="0.25"/>
    <row r="2447" ht="27.6" customHeight="1" x14ac:dyDescent="0.25"/>
    <row r="2448" ht="27.6" customHeight="1" x14ac:dyDescent="0.25"/>
    <row r="2449" ht="27.6" customHeight="1" x14ac:dyDescent="0.25"/>
    <row r="2450" ht="27.6" customHeight="1" x14ac:dyDescent="0.25"/>
    <row r="2451" ht="27.6" customHeight="1" x14ac:dyDescent="0.25"/>
    <row r="2452" ht="27.6" customHeight="1" x14ac:dyDescent="0.25"/>
    <row r="2453" ht="27.6" customHeight="1" x14ac:dyDescent="0.25"/>
    <row r="2454" ht="27.6" customHeight="1" x14ac:dyDescent="0.25"/>
    <row r="2455" ht="27.6" customHeight="1" x14ac:dyDescent="0.25"/>
    <row r="2456" ht="27.6" customHeight="1" x14ac:dyDescent="0.25"/>
    <row r="2457" ht="27.6" customHeight="1" x14ac:dyDescent="0.25"/>
    <row r="2458" ht="27.6" customHeight="1" x14ac:dyDescent="0.25"/>
    <row r="2459" ht="27.6" customHeight="1" x14ac:dyDescent="0.25"/>
    <row r="2460" ht="27.6" customHeight="1" x14ac:dyDescent="0.25"/>
    <row r="2461" ht="27.6" customHeight="1" x14ac:dyDescent="0.25"/>
    <row r="2462" ht="27.6" customHeight="1" x14ac:dyDescent="0.25"/>
    <row r="2463" ht="27.6" customHeight="1" x14ac:dyDescent="0.25"/>
    <row r="2464" ht="27.6" customHeight="1" x14ac:dyDescent="0.25"/>
    <row r="2465" ht="27.6" customHeight="1" x14ac:dyDescent="0.25"/>
    <row r="2466" ht="27.6" customHeight="1" x14ac:dyDescent="0.25"/>
    <row r="2467" ht="27.6" customHeight="1" x14ac:dyDescent="0.25"/>
    <row r="2468" ht="27.6" customHeight="1" x14ac:dyDescent="0.25"/>
    <row r="2469" ht="27.6" customHeight="1" x14ac:dyDescent="0.25"/>
    <row r="2470" ht="27.6" customHeight="1" x14ac:dyDescent="0.25"/>
    <row r="2471" ht="27.6" customHeight="1" x14ac:dyDescent="0.25"/>
    <row r="2472" ht="27.6" customHeight="1" x14ac:dyDescent="0.25"/>
    <row r="2473" ht="27.6" customHeight="1" x14ac:dyDescent="0.25"/>
    <row r="2474" ht="27.6" customHeight="1" x14ac:dyDescent="0.25"/>
    <row r="2475" ht="27.6" customHeight="1" x14ac:dyDescent="0.25"/>
    <row r="2476" ht="27.6" customHeight="1" x14ac:dyDescent="0.25"/>
    <row r="2477" ht="27.6" customHeight="1" x14ac:dyDescent="0.25"/>
    <row r="2478" ht="27.6" customHeight="1" x14ac:dyDescent="0.25"/>
    <row r="2479" ht="27.6" customHeight="1" x14ac:dyDescent="0.25"/>
    <row r="2480" ht="27.6" customHeight="1" x14ac:dyDescent="0.25"/>
    <row r="2481" ht="27.6" customHeight="1" x14ac:dyDescent="0.25"/>
    <row r="2482" ht="27.6" customHeight="1" x14ac:dyDescent="0.25"/>
    <row r="2483" ht="27.6" customHeight="1" x14ac:dyDescent="0.25"/>
    <row r="2484" ht="27.6" customHeight="1" x14ac:dyDescent="0.25"/>
    <row r="2485" ht="27.6" customHeight="1" x14ac:dyDescent="0.25"/>
    <row r="2486" ht="27.6" customHeight="1" x14ac:dyDescent="0.25"/>
    <row r="2487" ht="27.6" customHeight="1" x14ac:dyDescent="0.25"/>
    <row r="2488" ht="27.6" customHeight="1" x14ac:dyDescent="0.25"/>
    <row r="2489" ht="27.6" customHeight="1" x14ac:dyDescent="0.25"/>
    <row r="2490" ht="27.6" customHeight="1" x14ac:dyDescent="0.25"/>
    <row r="2491" ht="27.6" customHeight="1" x14ac:dyDescent="0.25"/>
    <row r="2492" ht="27.6" customHeight="1" x14ac:dyDescent="0.25"/>
    <row r="2493" ht="27.6" customHeight="1" x14ac:dyDescent="0.25"/>
    <row r="2494" ht="27.6" customHeight="1" x14ac:dyDescent="0.25"/>
    <row r="2495" ht="27.6" customHeight="1" x14ac:dyDescent="0.25"/>
    <row r="2496" ht="27.6" customHeight="1" x14ac:dyDescent="0.25"/>
    <row r="2497" ht="27.6" customHeight="1" x14ac:dyDescent="0.25"/>
    <row r="2498" ht="27.6" customHeight="1" x14ac:dyDescent="0.25"/>
    <row r="2499" ht="27.6" customHeight="1" x14ac:dyDescent="0.25"/>
    <row r="2500" ht="27.6" customHeight="1" x14ac:dyDescent="0.25"/>
    <row r="2501" ht="27.6" customHeight="1" x14ac:dyDescent="0.25"/>
    <row r="2502" ht="27.6" customHeight="1" x14ac:dyDescent="0.25"/>
    <row r="2503" ht="27.6" customHeight="1" x14ac:dyDescent="0.25"/>
    <row r="2504" ht="27.6" customHeight="1" x14ac:dyDescent="0.25"/>
    <row r="2505" ht="27.6" customHeight="1" x14ac:dyDescent="0.25"/>
    <row r="2506" ht="27.6" customHeight="1" x14ac:dyDescent="0.25"/>
    <row r="2507" ht="27.6" customHeight="1" x14ac:dyDescent="0.25"/>
    <row r="2508" ht="27.6" customHeight="1" x14ac:dyDescent="0.25"/>
    <row r="2509" ht="27.6" customHeight="1" x14ac:dyDescent="0.25"/>
    <row r="2510" ht="27.6" customHeight="1" x14ac:dyDescent="0.25"/>
    <row r="2511" ht="27.6" customHeight="1" x14ac:dyDescent="0.25"/>
    <row r="2512" ht="27.6" customHeight="1" x14ac:dyDescent="0.25"/>
    <row r="2513" ht="27.6" customHeight="1" x14ac:dyDescent="0.25"/>
    <row r="2514" ht="27.6" customHeight="1" x14ac:dyDescent="0.25"/>
    <row r="2515" ht="27.6" customHeight="1" x14ac:dyDescent="0.25"/>
    <row r="2516" ht="27.6" customHeight="1" x14ac:dyDescent="0.25"/>
    <row r="2517" ht="27.6" customHeight="1" x14ac:dyDescent="0.25"/>
    <row r="2518" ht="27.6" customHeight="1" x14ac:dyDescent="0.25"/>
    <row r="2519" ht="27.6" customHeight="1" x14ac:dyDescent="0.25"/>
    <row r="2520" ht="27.6" customHeight="1" x14ac:dyDescent="0.25"/>
    <row r="2521" ht="27.6" customHeight="1" x14ac:dyDescent="0.25"/>
    <row r="2522" ht="27.6" customHeight="1" x14ac:dyDescent="0.25"/>
    <row r="2523" ht="27.6" customHeight="1" x14ac:dyDescent="0.25"/>
    <row r="2524" ht="27.6" customHeight="1" x14ac:dyDescent="0.25"/>
    <row r="2525" ht="27.6" customHeight="1" x14ac:dyDescent="0.25"/>
    <row r="2526" ht="27.6" customHeight="1" x14ac:dyDescent="0.25"/>
    <row r="2527" ht="27.6" customHeight="1" x14ac:dyDescent="0.25"/>
    <row r="2528" ht="27.6" customHeight="1" x14ac:dyDescent="0.25"/>
    <row r="2529" ht="27.6" customHeight="1" x14ac:dyDescent="0.25"/>
    <row r="2530" ht="27.6" customHeight="1" x14ac:dyDescent="0.25"/>
    <row r="2531" ht="27.6" customHeight="1" x14ac:dyDescent="0.25"/>
    <row r="2532" ht="27.6" customHeight="1" x14ac:dyDescent="0.25"/>
    <row r="2533" ht="27.6" customHeight="1" x14ac:dyDescent="0.25"/>
    <row r="2534" ht="27.6" customHeight="1" x14ac:dyDescent="0.25"/>
    <row r="2535" ht="27.6" customHeight="1" x14ac:dyDescent="0.25"/>
    <row r="2536" ht="27.6" customHeight="1" x14ac:dyDescent="0.25"/>
    <row r="2537" ht="27.6" customHeight="1" x14ac:dyDescent="0.25"/>
    <row r="2538" ht="27.6" customHeight="1" x14ac:dyDescent="0.25"/>
    <row r="2539" ht="27.6" customHeight="1" x14ac:dyDescent="0.25"/>
    <row r="2540" ht="27.6" customHeight="1" x14ac:dyDescent="0.25"/>
    <row r="2541" ht="27.6" customHeight="1" x14ac:dyDescent="0.25"/>
    <row r="2542" ht="27.6" customHeight="1" x14ac:dyDescent="0.25"/>
    <row r="2543" ht="27.6" customHeight="1" x14ac:dyDescent="0.25"/>
    <row r="2544" ht="27.6" customHeight="1" x14ac:dyDescent="0.25"/>
    <row r="2545" ht="27.6" customHeight="1" x14ac:dyDescent="0.25"/>
    <row r="2546" ht="27.6" customHeight="1" x14ac:dyDescent="0.25"/>
    <row r="2547" ht="27.6" customHeight="1" x14ac:dyDescent="0.25"/>
    <row r="2548" ht="27.6" customHeight="1" x14ac:dyDescent="0.25"/>
    <row r="2549" ht="27.6" customHeight="1" x14ac:dyDescent="0.25"/>
    <row r="2550" ht="27.6" customHeight="1" x14ac:dyDescent="0.25"/>
    <row r="2551" ht="27.6" customHeight="1" x14ac:dyDescent="0.25"/>
    <row r="2552" ht="27.6" customHeight="1" x14ac:dyDescent="0.25"/>
    <row r="2553" ht="27.6" customHeight="1" x14ac:dyDescent="0.25"/>
    <row r="2554" ht="27.6" customHeight="1" x14ac:dyDescent="0.25"/>
    <row r="2555" ht="27.6" customHeight="1" x14ac:dyDescent="0.25"/>
    <row r="2556" ht="27.6" customHeight="1" x14ac:dyDescent="0.25"/>
    <row r="2557" ht="27.6" customHeight="1" x14ac:dyDescent="0.25"/>
    <row r="2558" ht="27.6" customHeight="1" x14ac:dyDescent="0.25"/>
    <row r="2559" ht="27.6" customHeight="1" x14ac:dyDescent="0.25"/>
    <row r="2560" ht="27.6" customHeight="1" x14ac:dyDescent="0.25"/>
    <row r="2561" ht="27.6" customHeight="1" x14ac:dyDescent="0.25"/>
    <row r="2562" ht="27.6" customHeight="1" x14ac:dyDescent="0.25"/>
    <row r="2563" ht="27.6" customHeight="1" x14ac:dyDescent="0.25"/>
    <row r="2564" ht="27.6" customHeight="1" x14ac:dyDescent="0.25"/>
    <row r="2565" ht="27.6" customHeight="1" x14ac:dyDescent="0.25"/>
    <row r="2566" ht="27.6" customHeight="1" x14ac:dyDescent="0.25"/>
    <row r="2567" ht="27.6" customHeight="1" x14ac:dyDescent="0.25"/>
    <row r="2568" ht="27.6" customHeight="1" x14ac:dyDescent="0.25"/>
    <row r="2569" ht="27.6" customHeight="1" x14ac:dyDescent="0.25"/>
    <row r="2570" ht="27.6" customHeight="1" x14ac:dyDescent="0.25"/>
    <row r="2571" ht="27.6" customHeight="1" x14ac:dyDescent="0.25"/>
    <row r="2572" ht="27.6" customHeight="1" x14ac:dyDescent="0.25"/>
    <row r="2573" ht="27.6" customHeight="1" x14ac:dyDescent="0.25"/>
    <row r="2574" ht="27.6" customHeight="1" x14ac:dyDescent="0.25"/>
    <row r="2575" ht="27.6" customHeight="1" x14ac:dyDescent="0.25"/>
    <row r="2576" ht="27.6" customHeight="1" x14ac:dyDescent="0.25"/>
    <row r="2577" ht="27.6" customHeight="1" x14ac:dyDescent="0.25"/>
    <row r="2578" ht="27.6" customHeight="1" x14ac:dyDescent="0.25"/>
    <row r="2579" ht="27.6" customHeight="1" x14ac:dyDescent="0.25"/>
    <row r="2580" ht="27.6" customHeight="1" x14ac:dyDescent="0.25"/>
    <row r="2581" ht="27.6" customHeight="1" x14ac:dyDescent="0.25"/>
    <row r="2582" ht="27.6" customHeight="1" x14ac:dyDescent="0.25"/>
    <row r="2583" ht="27.6" customHeight="1" x14ac:dyDescent="0.25"/>
    <row r="2584" ht="27.6" customHeight="1" x14ac:dyDescent="0.25"/>
    <row r="2585" ht="27.6" customHeight="1" x14ac:dyDescent="0.25"/>
    <row r="2586" ht="27.6" customHeight="1" x14ac:dyDescent="0.25"/>
    <row r="2587" ht="27.6" customHeight="1" x14ac:dyDescent="0.25"/>
    <row r="2588" ht="27.6" customHeight="1" x14ac:dyDescent="0.25"/>
    <row r="2589" ht="27.6" customHeight="1" x14ac:dyDescent="0.25"/>
    <row r="2590" ht="27.6" customHeight="1" x14ac:dyDescent="0.25"/>
    <row r="2591" ht="27.6" customHeight="1" x14ac:dyDescent="0.25"/>
    <row r="2592" ht="27.6" customHeight="1" x14ac:dyDescent="0.25"/>
    <row r="2593" ht="27.6" customHeight="1" x14ac:dyDescent="0.25"/>
    <row r="2594" ht="27.6" customHeight="1" x14ac:dyDescent="0.25"/>
    <row r="2595" ht="27.6" customHeight="1" x14ac:dyDescent="0.25"/>
    <row r="2596" ht="27.6" customHeight="1" x14ac:dyDescent="0.25"/>
    <row r="2597" ht="27.6" customHeight="1" x14ac:dyDescent="0.25"/>
    <row r="2598" ht="27.6" customHeight="1" x14ac:dyDescent="0.25"/>
    <row r="2599" ht="27.6" customHeight="1" x14ac:dyDescent="0.25"/>
    <row r="2600" ht="27.6" customHeight="1" x14ac:dyDescent="0.25"/>
    <row r="2601" ht="27.6" customHeight="1" x14ac:dyDescent="0.25"/>
    <row r="2602" ht="27.6" customHeight="1" x14ac:dyDescent="0.25"/>
    <row r="2603" ht="27.6" customHeight="1" x14ac:dyDescent="0.25"/>
    <row r="2604" ht="27.6" customHeight="1" x14ac:dyDescent="0.25"/>
    <row r="2605" ht="27.6" customHeight="1" x14ac:dyDescent="0.25"/>
    <row r="2606" ht="27.6" customHeight="1" x14ac:dyDescent="0.25"/>
    <row r="2607" ht="27.6" customHeight="1" x14ac:dyDescent="0.25"/>
    <row r="2608" ht="27.6" customHeight="1" x14ac:dyDescent="0.25"/>
    <row r="2609" ht="27.6" customHeight="1" x14ac:dyDescent="0.25"/>
    <row r="2610" ht="27.6" customHeight="1" x14ac:dyDescent="0.25"/>
    <row r="2611" ht="27.6" customHeight="1" x14ac:dyDescent="0.25"/>
    <row r="2612" ht="27.6" customHeight="1" x14ac:dyDescent="0.25"/>
    <row r="2613" ht="27.6" customHeight="1" x14ac:dyDescent="0.25"/>
    <row r="2614" ht="27.6" customHeight="1" x14ac:dyDescent="0.25"/>
    <row r="2615" ht="27.6" customHeight="1" x14ac:dyDescent="0.25"/>
    <row r="2616" ht="27.6" customHeight="1" x14ac:dyDescent="0.25"/>
    <row r="2617" ht="27.6" customHeight="1" x14ac:dyDescent="0.25"/>
    <row r="2618" ht="27.6" customHeight="1" x14ac:dyDescent="0.25"/>
    <row r="2619" ht="27.6" customHeight="1" x14ac:dyDescent="0.25"/>
    <row r="2620" ht="27.6" customHeight="1" x14ac:dyDescent="0.25"/>
    <row r="2621" ht="27.6" customHeight="1" x14ac:dyDescent="0.25"/>
    <row r="2622" ht="27.6" customHeight="1" x14ac:dyDescent="0.25"/>
    <row r="2623" ht="27.6" customHeight="1" x14ac:dyDescent="0.25"/>
    <row r="2624" ht="27.6" customHeight="1" x14ac:dyDescent="0.25"/>
    <row r="2625" ht="27.6" customHeight="1" x14ac:dyDescent="0.25"/>
    <row r="2626" ht="27.6" customHeight="1" x14ac:dyDescent="0.25"/>
    <row r="2627" ht="27.6" customHeight="1" x14ac:dyDescent="0.25"/>
    <row r="2628" ht="27.6" customHeight="1" x14ac:dyDescent="0.25"/>
    <row r="2629" ht="27.6" customHeight="1" x14ac:dyDescent="0.25"/>
    <row r="2630" ht="27.6" customHeight="1" x14ac:dyDescent="0.25"/>
    <row r="2631" ht="27.6" customHeight="1" x14ac:dyDescent="0.25"/>
    <row r="2632" ht="27.6" customHeight="1" x14ac:dyDescent="0.25"/>
    <row r="2633" ht="27.6" customHeight="1" x14ac:dyDescent="0.25"/>
    <row r="2634" ht="27.6" customHeight="1" x14ac:dyDescent="0.25"/>
    <row r="2635" ht="27.6" customHeight="1" x14ac:dyDescent="0.25"/>
    <row r="2636" ht="27.6" customHeight="1" x14ac:dyDescent="0.25"/>
    <row r="2637" ht="27.6" customHeight="1" x14ac:dyDescent="0.25"/>
    <row r="2638" ht="27.6" customHeight="1" x14ac:dyDescent="0.25"/>
    <row r="2639" ht="27.6" customHeight="1" x14ac:dyDescent="0.25"/>
    <row r="2640" ht="27.6" customHeight="1" x14ac:dyDescent="0.25"/>
    <row r="2641" ht="27.6" customHeight="1" x14ac:dyDescent="0.25"/>
    <row r="2642" ht="27.6" customHeight="1" x14ac:dyDescent="0.25"/>
    <row r="2643" ht="27.6" customHeight="1" x14ac:dyDescent="0.25"/>
    <row r="2644" ht="27.6" customHeight="1" x14ac:dyDescent="0.25"/>
    <row r="2645" ht="27.6" customHeight="1" x14ac:dyDescent="0.25"/>
    <row r="2646" ht="27.6" customHeight="1" x14ac:dyDescent="0.25"/>
    <row r="2647" ht="27.6" customHeight="1" x14ac:dyDescent="0.25"/>
    <row r="2648" ht="27.6" customHeight="1" x14ac:dyDescent="0.25"/>
    <row r="2649" ht="27.6" customHeight="1" x14ac:dyDescent="0.25"/>
    <row r="2650" ht="27.6" customHeight="1" x14ac:dyDescent="0.25"/>
    <row r="2651" ht="27.6" customHeight="1" x14ac:dyDescent="0.25"/>
    <row r="2652" ht="27.6" customHeight="1" x14ac:dyDescent="0.25"/>
    <row r="2653" ht="27.6" customHeight="1" x14ac:dyDescent="0.25"/>
    <row r="2654" ht="27.6" customHeight="1" x14ac:dyDescent="0.25"/>
    <row r="2655" ht="27.6" customHeight="1" x14ac:dyDescent="0.25"/>
    <row r="2656" ht="27.6" customHeight="1" x14ac:dyDescent="0.25"/>
    <row r="2657" ht="27.6" customHeight="1" x14ac:dyDescent="0.25"/>
    <row r="2658" ht="27.6" customHeight="1" x14ac:dyDescent="0.25"/>
    <row r="2659" ht="27.6" customHeight="1" x14ac:dyDescent="0.25"/>
    <row r="2660" ht="27.6" customHeight="1" x14ac:dyDescent="0.25"/>
    <row r="2661" ht="27.6" customHeight="1" x14ac:dyDescent="0.25"/>
    <row r="2662" ht="27.6" customHeight="1" x14ac:dyDescent="0.25"/>
    <row r="2663" ht="27.6" customHeight="1" x14ac:dyDescent="0.25"/>
    <row r="2664" ht="27.6" customHeight="1" x14ac:dyDescent="0.25"/>
    <row r="2665" ht="27.6" customHeight="1" x14ac:dyDescent="0.25"/>
    <row r="2666" ht="27.6" customHeight="1" x14ac:dyDescent="0.25"/>
    <row r="2667" ht="27.6" customHeight="1" x14ac:dyDescent="0.25"/>
    <row r="2668" ht="27.6" customHeight="1" x14ac:dyDescent="0.25"/>
    <row r="2669" ht="27.6" customHeight="1" x14ac:dyDescent="0.25"/>
    <row r="2670" ht="27.6" customHeight="1" x14ac:dyDescent="0.25"/>
    <row r="2671" ht="27.6" customHeight="1" x14ac:dyDescent="0.25"/>
    <row r="2672" ht="27.6" customHeight="1" x14ac:dyDescent="0.25"/>
    <row r="2673" ht="27.6" customHeight="1" x14ac:dyDescent="0.25"/>
    <row r="2674" ht="27.6" customHeight="1" x14ac:dyDescent="0.25"/>
    <row r="2675" ht="27.6" customHeight="1" x14ac:dyDescent="0.25"/>
    <row r="2676" ht="27.6" customHeight="1" x14ac:dyDescent="0.25"/>
    <row r="2677" ht="27.6" customHeight="1" x14ac:dyDescent="0.25"/>
    <row r="2678" ht="27.6" customHeight="1" x14ac:dyDescent="0.25"/>
    <row r="2679" ht="27.6" customHeight="1" x14ac:dyDescent="0.25"/>
    <row r="2680" ht="27.6" customHeight="1" x14ac:dyDescent="0.25"/>
    <row r="2681" ht="27.6" customHeight="1" x14ac:dyDescent="0.25"/>
    <row r="2682" ht="27.6" customHeight="1" x14ac:dyDescent="0.25"/>
    <row r="2683" ht="27.6" customHeight="1" x14ac:dyDescent="0.25"/>
    <row r="2684" ht="27.6" customHeight="1" x14ac:dyDescent="0.25"/>
    <row r="2685" ht="27.6" customHeight="1" x14ac:dyDescent="0.25"/>
    <row r="2686" ht="27.6" customHeight="1" x14ac:dyDescent="0.25"/>
    <row r="2687" ht="27.6" customHeight="1" x14ac:dyDescent="0.25"/>
    <row r="2688" ht="27.6" customHeight="1" x14ac:dyDescent="0.25"/>
    <row r="2689" ht="27.6" customHeight="1" x14ac:dyDescent="0.25"/>
    <row r="2690" ht="27.6" customHeight="1" x14ac:dyDescent="0.25"/>
    <row r="2691" ht="27.6" customHeight="1" x14ac:dyDescent="0.25"/>
    <row r="2692" ht="27.6" customHeight="1" x14ac:dyDescent="0.25"/>
    <row r="2693" ht="27.6" customHeight="1" x14ac:dyDescent="0.25"/>
    <row r="2694" ht="27.6" customHeight="1" x14ac:dyDescent="0.25"/>
    <row r="2695" ht="27.6" customHeight="1" x14ac:dyDescent="0.25"/>
    <row r="2696" ht="27.6" customHeight="1" x14ac:dyDescent="0.25"/>
    <row r="2697" ht="27.6" customHeight="1" x14ac:dyDescent="0.25"/>
    <row r="2698" ht="27.6" customHeight="1" x14ac:dyDescent="0.25"/>
    <row r="2699" ht="27.6" customHeight="1" x14ac:dyDescent="0.25"/>
    <row r="2700" ht="27.6" customHeight="1" x14ac:dyDescent="0.25"/>
    <row r="2701" ht="27.6" customHeight="1" x14ac:dyDescent="0.25"/>
    <row r="2702" ht="27.6" customHeight="1" x14ac:dyDescent="0.25"/>
    <row r="2703" ht="27.6" customHeight="1" x14ac:dyDescent="0.25"/>
    <row r="2704" ht="27.6" customHeight="1" x14ac:dyDescent="0.25"/>
    <row r="2705" ht="27.6" customHeight="1" x14ac:dyDescent="0.25"/>
    <row r="2706" ht="27.6" customHeight="1" x14ac:dyDescent="0.25"/>
    <row r="2707" ht="27.6" customHeight="1" x14ac:dyDescent="0.25"/>
    <row r="2708" ht="27.6" customHeight="1" x14ac:dyDescent="0.25"/>
    <row r="2709" ht="27.6" customHeight="1" x14ac:dyDescent="0.25"/>
    <row r="2710" ht="27.6" customHeight="1" x14ac:dyDescent="0.25"/>
    <row r="2711" ht="27.6" customHeight="1" x14ac:dyDescent="0.25"/>
    <row r="2712" ht="27.6" customHeight="1" x14ac:dyDescent="0.25"/>
    <row r="2713" ht="27.6" customHeight="1" x14ac:dyDescent="0.25"/>
    <row r="2714" ht="27.6" customHeight="1" x14ac:dyDescent="0.25"/>
    <row r="2715" ht="27.6" customHeight="1" x14ac:dyDescent="0.25"/>
    <row r="2716" ht="27.6" customHeight="1" x14ac:dyDescent="0.25"/>
    <row r="2717" ht="27.6" customHeight="1" x14ac:dyDescent="0.25"/>
    <row r="2718" ht="27.6" customHeight="1" x14ac:dyDescent="0.25"/>
    <row r="2719" ht="27.6" customHeight="1" x14ac:dyDescent="0.25"/>
    <row r="2720" ht="27.6" customHeight="1" x14ac:dyDescent="0.25"/>
    <row r="2721" ht="27.6" customHeight="1" x14ac:dyDescent="0.25"/>
    <row r="2722" ht="27.6" customHeight="1" x14ac:dyDescent="0.25"/>
    <row r="2723" ht="27.6" customHeight="1" x14ac:dyDescent="0.25"/>
    <row r="2724" ht="27.6" customHeight="1" x14ac:dyDescent="0.25"/>
    <row r="2725" ht="27.6" customHeight="1" x14ac:dyDescent="0.25"/>
    <row r="2726" ht="27.6" customHeight="1" x14ac:dyDescent="0.25"/>
    <row r="2727" ht="27.6" customHeight="1" x14ac:dyDescent="0.25"/>
    <row r="2728" ht="27.6" customHeight="1" x14ac:dyDescent="0.25"/>
    <row r="2729" ht="27.6" customHeight="1" x14ac:dyDescent="0.25"/>
    <row r="2730" ht="27.6" customHeight="1" x14ac:dyDescent="0.25"/>
    <row r="2731" ht="27.6" customHeight="1" x14ac:dyDescent="0.25"/>
    <row r="2732" ht="27.6" customHeight="1" x14ac:dyDescent="0.25"/>
    <row r="2733" ht="27.6" customHeight="1" x14ac:dyDescent="0.25"/>
    <row r="2734" ht="27.6" customHeight="1" x14ac:dyDescent="0.25"/>
    <row r="2735" ht="27.6" customHeight="1" x14ac:dyDescent="0.25"/>
    <row r="2736" ht="27.6" customHeight="1" x14ac:dyDescent="0.25"/>
    <row r="2737" ht="27.6" customHeight="1" x14ac:dyDescent="0.25"/>
    <row r="2738" ht="27.6" customHeight="1" x14ac:dyDescent="0.25"/>
    <row r="2739" ht="27.6" customHeight="1" x14ac:dyDescent="0.25"/>
    <row r="2740" ht="27.6" customHeight="1" x14ac:dyDescent="0.25"/>
    <row r="2741" ht="27.6" customHeight="1" x14ac:dyDescent="0.25"/>
    <row r="2742" ht="27.6" customHeight="1" x14ac:dyDescent="0.25"/>
    <row r="2743" ht="27.6" customHeight="1" x14ac:dyDescent="0.25"/>
    <row r="2744" ht="27.6" customHeight="1" x14ac:dyDescent="0.25"/>
    <row r="2745" ht="27.6" customHeight="1" x14ac:dyDescent="0.25"/>
    <row r="2746" ht="27.6" customHeight="1" x14ac:dyDescent="0.25"/>
    <row r="2747" ht="27.6" customHeight="1" x14ac:dyDescent="0.25"/>
    <row r="2748" ht="27.6" customHeight="1" x14ac:dyDescent="0.25"/>
    <row r="2749" ht="27.6" customHeight="1" x14ac:dyDescent="0.25"/>
    <row r="2750" ht="27.6" customHeight="1" x14ac:dyDescent="0.25"/>
    <row r="2751" ht="27.6" customHeight="1" x14ac:dyDescent="0.25"/>
    <row r="2752" ht="27.6" customHeight="1" x14ac:dyDescent="0.25"/>
    <row r="2753" ht="27.6" customHeight="1" x14ac:dyDescent="0.25"/>
    <row r="2754" ht="27.6" customHeight="1" x14ac:dyDescent="0.25"/>
    <row r="2755" ht="27.6" customHeight="1" x14ac:dyDescent="0.25"/>
    <row r="2756" ht="27.6" customHeight="1" x14ac:dyDescent="0.25"/>
    <row r="2757" ht="27.6" customHeight="1" x14ac:dyDescent="0.25"/>
    <row r="2758" ht="27.6" customHeight="1" x14ac:dyDescent="0.25"/>
    <row r="2759" ht="27.6" customHeight="1" x14ac:dyDescent="0.25"/>
    <row r="2760" ht="27.6" customHeight="1" x14ac:dyDescent="0.25"/>
    <row r="2761" ht="27.6" customHeight="1" x14ac:dyDescent="0.25"/>
    <row r="2762" ht="27.6" customHeight="1" x14ac:dyDescent="0.25"/>
    <row r="2763" ht="27.6" customHeight="1" x14ac:dyDescent="0.25"/>
    <row r="2764" ht="27.6" customHeight="1" x14ac:dyDescent="0.25"/>
    <row r="2765" ht="27.6" customHeight="1" x14ac:dyDescent="0.25"/>
    <row r="2766" ht="27.6" customHeight="1" x14ac:dyDescent="0.25"/>
    <row r="2767" ht="27.6" customHeight="1" x14ac:dyDescent="0.25"/>
    <row r="2768" ht="27.6" customHeight="1" x14ac:dyDescent="0.25"/>
    <row r="2769" ht="27.6" customHeight="1" x14ac:dyDescent="0.25"/>
    <row r="2770" ht="27.6" customHeight="1" x14ac:dyDescent="0.25"/>
    <row r="2771" ht="27.6" customHeight="1" x14ac:dyDescent="0.25"/>
    <row r="2772" ht="27.6" customHeight="1" x14ac:dyDescent="0.25"/>
    <row r="2773" ht="27.6" customHeight="1" x14ac:dyDescent="0.25"/>
    <row r="2774" ht="27.6" customHeight="1" x14ac:dyDescent="0.25"/>
    <row r="2775" ht="27.6" customHeight="1" x14ac:dyDescent="0.25"/>
    <row r="2776" ht="27.6" customHeight="1" x14ac:dyDescent="0.25"/>
    <row r="2777" ht="27.6" customHeight="1" x14ac:dyDescent="0.25"/>
    <row r="2778" ht="27.6" customHeight="1" x14ac:dyDescent="0.25"/>
    <row r="2779" ht="27.6" customHeight="1" x14ac:dyDescent="0.25"/>
    <row r="2780" ht="27.6" customHeight="1" x14ac:dyDescent="0.25"/>
    <row r="2781" ht="27.6" customHeight="1" x14ac:dyDescent="0.25"/>
    <row r="2782" ht="27.6" customHeight="1" x14ac:dyDescent="0.25"/>
    <row r="2783" ht="27.6" customHeight="1" x14ac:dyDescent="0.25"/>
    <row r="2784" ht="27.6" customHeight="1" x14ac:dyDescent="0.25"/>
    <row r="2785" ht="27.6" customHeight="1" x14ac:dyDescent="0.25"/>
    <row r="2786" ht="27.6" customHeight="1" x14ac:dyDescent="0.25"/>
    <row r="2787" ht="27.6" customHeight="1" x14ac:dyDescent="0.25"/>
    <row r="2788" ht="27.6" customHeight="1" x14ac:dyDescent="0.25"/>
    <row r="2789" ht="27.6" customHeight="1" x14ac:dyDescent="0.25"/>
    <row r="2790" ht="27.6" customHeight="1" x14ac:dyDescent="0.25"/>
    <row r="2791" ht="27.6" customHeight="1" x14ac:dyDescent="0.25"/>
    <row r="2792" ht="27.6" customHeight="1" x14ac:dyDescent="0.25"/>
    <row r="2793" ht="27.6" customHeight="1" x14ac:dyDescent="0.25"/>
    <row r="2794" ht="27.6" customHeight="1" x14ac:dyDescent="0.25"/>
    <row r="2795" ht="27.6" customHeight="1" x14ac:dyDescent="0.25"/>
    <row r="2796" ht="27.6" customHeight="1" x14ac:dyDescent="0.25"/>
    <row r="2797" ht="27.6" customHeight="1" x14ac:dyDescent="0.25"/>
    <row r="2798" ht="27.6" customHeight="1" x14ac:dyDescent="0.25"/>
    <row r="2799" ht="27.6" customHeight="1" x14ac:dyDescent="0.25"/>
    <row r="2800" ht="27.6" customHeight="1" x14ac:dyDescent="0.25"/>
    <row r="2801" ht="27.6" customHeight="1" x14ac:dyDescent="0.25"/>
    <row r="2802" ht="27.6" customHeight="1" x14ac:dyDescent="0.25"/>
    <row r="2803" ht="27.6" customHeight="1" x14ac:dyDescent="0.25"/>
    <row r="2804" ht="27.6" customHeight="1" x14ac:dyDescent="0.25"/>
    <row r="2805" ht="27.6" customHeight="1" x14ac:dyDescent="0.25"/>
    <row r="2806" ht="27.6" customHeight="1" x14ac:dyDescent="0.25"/>
    <row r="2807" ht="27.6" customHeight="1" x14ac:dyDescent="0.25"/>
    <row r="2808" ht="27.6" customHeight="1" x14ac:dyDescent="0.25"/>
    <row r="2809" ht="27.6" customHeight="1" x14ac:dyDescent="0.25"/>
    <row r="2810" ht="27.6" customHeight="1" x14ac:dyDescent="0.25"/>
    <row r="2811" ht="27.6" customHeight="1" x14ac:dyDescent="0.25"/>
    <row r="2812" ht="27.6" customHeight="1" x14ac:dyDescent="0.25"/>
    <row r="2813" ht="27.6" customHeight="1" x14ac:dyDescent="0.25"/>
    <row r="2814" ht="27.6" customHeight="1" x14ac:dyDescent="0.25"/>
    <row r="2815" ht="27.6" customHeight="1" x14ac:dyDescent="0.25"/>
    <row r="2816" ht="27.6" customHeight="1" x14ac:dyDescent="0.25"/>
    <row r="2817" ht="27.6" customHeight="1" x14ac:dyDescent="0.25"/>
    <row r="2818" ht="27.6" customHeight="1" x14ac:dyDescent="0.25"/>
    <row r="2819" ht="27.6" customHeight="1" x14ac:dyDescent="0.25"/>
    <row r="2820" ht="27.6" customHeight="1" x14ac:dyDescent="0.25"/>
    <row r="2821" ht="27.6" customHeight="1" x14ac:dyDescent="0.25"/>
    <row r="2822" ht="27.6" customHeight="1" x14ac:dyDescent="0.25"/>
    <row r="2823" ht="27.6" customHeight="1" x14ac:dyDescent="0.25"/>
    <row r="2824" ht="27.6" customHeight="1" x14ac:dyDescent="0.25"/>
    <row r="2825" ht="27.6" customHeight="1" x14ac:dyDescent="0.25"/>
    <row r="2826" ht="27.6" customHeight="1" x14ac:dyDescent="0.25"/>
    <row r="2827" ht="27.6" customHeight="1" x14ac:dyDescent="0.25"/>
    <row r="2828" ht="27.6" customHeight="1" x14ac:dyDescent="0.25"/>
    <row r="2829" ht="27.6" customHeight="1" x14ac:dyDescent="0.25"/>
    <row r="2830" ht="27.6" customHeight="1" x14ac:dyDescent="0.25"/>
    <row r="2831" ht="27.6" customHeight="1" x14ac:dyDescent="0.25"/>
    <row r="2832" ht="27.6" customHeight="1" x14ac:dyDescent="0.25"/>
    <row r="2833" ht="27.6" customHeight="1" x14ac:dyDescent="0.25"/>
    <row r="2834" ht="27.6" customHeight="1" x14ac:dyDescent="0.25"/>
    <row r="2835" ht="27.6" customHeight="1" x14ac:dyDescent="0.25"/>
    <row r="2836" ht="27.6" customHeight="1" x14ac:dyDescent="0.25"/>
    <row r="2837" ht="27.6" customHeight="1" x14ac:dyDescent="0.25"/>
    <row r="2838" ht="27.6" customHeight="1" x14ac:dyDescent="0.25"/>
    <row r="2839" ht="27.6" customHeight="1" x14ac:dyDescent="0.25"/>
    <row r="2840" ht="27.6" customHeight="1" x14ac:dyDescent="0.25"/>
    <row r="2841" ht="27.6" customHeight="1" x14ac:dyDescent="0.25"/>
    <row r="2842" ht="27.6" customHeight="1" x14ac:dyDescent="0.25"/>
    <row r="2843" ht="27.6" customHeight="1" x14ac:dyDescent="0.25"/>
    <row r="2844" ht="27.6" customHeight="1" x14ac:dyDescent="0.25"/>
    <row r="2845" ht="27.6" customHeight="1" x14ac:dyDescent="0.25"/>
    <row r="2846" ht="27.6" customHeight="1" x14ac:dyDescent="0.25"/>
    <row r="2847" ht="27.6" customHeight="1" x14ac:dyDescent="0.25"/>
    <row r="2848" ht="27.6" customHeight="1" x14ac:dyDescent="0.25"/>
    <row r="2849" ht="27.6" customHeight="1" x14ac:dyDescent="0.25"/>
    <row r="2850" ht="27.6" customHeight="1" x14ac:dyDescent="0.25"/>
    <row r="2851" ht="27.6" customHeight="1" x14ac:dyDescent="0.25"/>
    <row r="2852" ht="27.6" customHeight="1" x14ac:dyDescent="0.25"/>
    <row r="2853" ht="27.6" customHeight="1" x14ac:dyDescent="0.25"/>
    <row r="2854" ht="27.6" customHeight="1" x14ac:dyDescent="0.25"/>
    <row r="2855" ht="27.6" customHeight="1" x14ac:dyDescent="0.25"/>
    <row r="2856" ht="27.6" customHeight="1" x14ac:dyDescent="0.25"/>
    <row r="2857" ht="27.6" customHeight="1" x14ac:dyDescent="0.25"/>
    <row r="2858" ht="27.6" customHeight="1" x14ac:dyDescent="0.25"/>
    <row r="2859" ht="27.6" customHeight="1" x14ac:dyDescent="0.25"/>
    <row r="2860" ht="27.6" customHeight="1" x14ac:dyDescent="0.25"/>
    <row r="2861" ht="27.6" customHeight="1" x14ac:dyDescent="0.25"/>
    <row r="2862" ht="27.6" customHeight="1" x14ac:dyDescent="0.25"/>
    <row r="2863" ht="27.6" customHeight="1" x14ac:dyDescent="0.25"/>
    <row r="2864" ht="27.6" customHeight="1" x14ac:dyDescent="0.25"/>
    <row r="2865" ht="27.6" customHeight="1" x14ac:dyDescent="0.25"/>
    <row r="2866" ht="27.6" customHeight="1" x14ac:dyDescent="0.25"/>
    <row r="2867" ht="27.6" customHeight="1" x14ac:dyDescent="0.25"/>
    <row r="2868" ht="27.6" customHeight="1" x14ac:dyDescent="0.25"/>
    <row r="2869" ht="27.6" customHeight="1" x14ac:dyDescent="0.25"/>
    <row r="2870" ht="27.6" customHeight="1" x14ac:dyDescent="0.25"/>
    <row r="2871" ht="27.6" customHeight="1" x14ac:dyDescent="0.25"/>
    <row r="2872" ht="27.6" customHeight="1" x14ac:dyDescent="0.25"/>
    <row r="2873" ht="27.6" customHeight="1" x14ac:dyDescent="0.25"/>
    <row r="2874" ht="27.6" customHeight="1" x14ac:dyDescent="0.25"/>
    <row r="2875" ht="27.6" customHeight="1" x14ac:dyDescent="0.25"/>
    <row r="2876" ht="27.6" customHeight="1" x14ac:dyDescent="0.25"/>
    <row r="2877" ht="27.6" customHeight="1" x14ac:dyDescent="0.25"/>
    <row r="2878" ht="27.6" customHeight="1" x14ac:dyDescent="0.25"/>
    <row r="2879" ht="27.6" customHeight="1" x14ac:dyDescent="0.25"/>
    <row r="2880" ht="27.6" customHeight="1" x14ac:dyDescent="0.25"/>
    <row r="2881" ht="27.6" customHeight="1" x14ac:dyDescent="0.25"/>
    <row r="2882" ht="27.6" customHeight="1" x14ac:dyDescent="0.25"/>
    <row r="2883" ht="27.6" customHeight="1" x14ac:dyDescent="0.25"/>
    <row r="2884" ht="27.6" customHeight="1" x14ac:dyDescent="0.25"/>
    <row r="2885" ht="27.6" customHeight="1" x14ac:dyDescent="0.25"/>
    <row r="2886" ht="27.6" customHeight="1" x14ac:dyDescent="0.25"/>
    <row r="2887" ht="27.6" customHeight="1" x14ac:dyDescent="0.25"/>
    <row r="2888" ht="27.6" customHeight="1" x14ac:dyDescent="0.25"/>
    <row r="2889" ht="27.6" customHeight="1" x14ac:dyDescent="0.25"/>
    <row r="2890" ht="27.6" customHeight="1" x14ac:dyDescent="0.25"/>
    <row r="2891" ht="27.6" customHeight="1" x14ac:dyDescent="0.25"/>
    <row r="2892" ht="27.6" customHeight="1" x14ac:dyDescent="0.25"/>
    <row r="2893" ht="27.6" customHeight="1" x14ac:dyDescent="0.25"/>
    <row r="2894" ht="27.6" customHeight="1" x14ac:dyDescent="0.25"/>
    <row r="2895" ht="27.6" customHeight="1" x14ac:dyDescent="0.25"/>
    <row r="2896" ht="27.6" customHeight="1" x14ac:dyDescent="0.25"/>
    <row r="2897" ht="27.6" customHeight="1" x14ac:dyDescent="0.25"/>
    <row r="2898" ht="27.6" customHeight="1" x14ac:dyDescent="0.25"/>
    <row r="2899" ht="27.6" customHeight="1" x14ac:dyDescent="0.25"/>
    <row r="2900" ht="27.6" customHeight="1" x14ac:dyDescent="0.25"/>
    <row r="2901" ht="27.6" customHeight="1" x14ac:dyDescent="0.25"/>
    <row r="2902" ht="27.6" customHeight="1" x14ac:dyDescent="0.25"/>
    <row r="2903" ht="27.6" customHeight="1" x14ac:dyDescent="0.25"/>
    <row r="2904" ht="27.6" customHeight="1" x14ac:dyDescent="0.25"/>
    <row r="2905" ht="27.6" customHeight="1" x14ac:dyDescent="0.25"/>
    <row r="2906" ht="27.6" customHeight="1" x14ac:dyDescent="0.25"/>
    <row r="2907" ht="27.6" customHeight="1" x14ac:dyDescent="0.25"/>
    <row r="2908" ht="27.6" customHeight="1" x14ac:dyDescent="0.25"/>
    <row r="2909" ht="27.6" customHeight="1" x14ac:dyDescent="0.25"/>
    <row r="2910" ht="27.6" customHeight="1" x14ac:dyDescent="0.25"/>
    <row r="2911" ht="27.6" customHeight="1" x14ac:dyDescent="0.25"/>
    <row r="2912" ht="27.6" customHeight="1" x14ac:dyDescent="0.25"/>
    <row r="2913" ht="27.6" customHeight="1" x14ac:dyDescent="0.25"/>
    <row r="2914" ht="27.6" customHeight="1" x14ac:dyDescent="0.25"/>
    <row r="2915" ht="27.6" customHeight="1" x14ac:dyDescent="0.25"/>
    <row r="2916" ht="27.6" customHeight="1" x14ac:dyDescent="0.25"/>
    <row r="2917" ht="27.6" customHeight="1" x14ac:dyDescent="0.25"/>
    <row r="2918" ht="27.6" customHeight="1" x14ac:dyDescent="0.25"/>
    <row r="2919" ht="27.6" customHeight="1" x14ac:dyDescent="0.25"/>
    <row r="2920" ht="27.6" customHeight="1" x14ac:dyDescent="0.25"/>
    <row r="2921" ht="27.6" customHeight="1" x14ac:dyDescent="0.25"/>
    <row r="2922" ht="27.6" customHeight="1" x14ac:dyDescent="0.25"/>
    <row r="2923" ht="27.6" customHeight="1" x14ac:dyDescent="0.25"/>
    <row r="2924" ht="27.6" customHeight="1" x14ac:dyDescent="0.25"/>
    <row r="2925" ht="27.6" customHeight="1" x14ac:dyDescent="0.25"/>
    <row r="2926" ht="27.6" customHeight="1" x14ac:dyDescent="0.25"/>
    <row r="2927" ht="27.6" customHeight="1" x14ac:dyDescent="0.25"/>
    <row r="2928" ht="27.6" customHeight="1" x14ac:dyDescent="0.25"/>
    <row r="2929" ht="27.6" customHeight="1" x14ac:dyDescent="0.25"/>
    <row r="2930" ht="27.6" customHeight="1" x14ac:dyDescent="0.25"/>
    <row r="2931" ht="27.6" customHeight="1" x14ac:dyDescent="0.25"/>
    <row r="2932" ht="27.6" customHeight="1" x14ac:dyDescent="0.25"/>
    <row r="2933" ht="27.6" customHeight="1" x14ac:dyDescent="0.25"/>
    <row r="2934" ht="27.6" customHeight="1" x14ac:dyDescent="0.25"/>
    <row r="2935" ht="27.6" customHeight="1" x14ac:dyDescent="0.25"/>
    <row r="2936" ht="27.6" customHeight="1" x14ac:dyDescent="0.25"/>
    <row r="2937" ht="27.6" customHeight="1" x14ac:dyDescent="0.25"/>
    <row r="2938" ht="27.6" customHeight="1" x14ac:dyDescent="0.25"/>
    <row r="2939" ht="27.6" customHeight="1" x14ac:dyDescent="0.25"/>
    <row r="2940" ht="27.6" customHeight="1" x14ac:dyDescent="0.25"/>
    <row r="2941" ht="27.6" customHeight="1" x14ac:dyDescent="0.25"/>
    <row r="2942" ht="27.6" customHeight="1" x14ac:dyDescent="0.25"/>
    <row r="2943" ht="27.6" customHeight="1" x14ac:dyDescent="0.25"/>
    <row r="2944" ht="27.6" customHeight="1" x14ac:dyDescent="0.25"/>
    <row r="2945" ht="27.6" customHeight="1" x14ac:dyDescent="0.25"/>
    <row r="2946" ht="27.6" customHeight="1" x14ac:dyDescent="0.25"/>
    <row r="2947" ht="27.6" customHeight="1" x14ac:dyDescent="0.25"/>
    <row r="2948" ht="27.6" customHeight="1" x14ac:dyDescent="0.25"/>
    <row r="2949" ht="27.6" customHeight="1" x14ac:dyDescent="0.25"/>
    <row r="2950" ht="27.6" customHeight="1" x14ac:dyDescent="0.25"/>
    <row r="2951" ht="27.6" customHeight="1" x14ac:dyDescent="0.25"/>
    <row r="2952" ht="27.6" customHeight="1" x14ac:dyDescent="0.25"/>
    <row r="2953" ht="27.6" customHeight="1" x14ac:dyDescent="0.25"/>
    <row r="2954" ht="27.6" customHeight="1" x14ac:dyDescent="0.25"/>
    <row r="2955" ht="27.6" customHeight="1" x14ac:dyDescent="0.25"/>
    <row r="2956" ht="27.6" customHeight="1" x14ac:dyDescent="0.25"/>
    <row r="2957" ht="27.6" customHeight="1" x14ac:dyDescent="0.25"/>
    <row r="2958" ht="27.6" customHeight="1" x14ac:dyDescent="0.25"/>
    <row r="2959" ht="27.6" customHeight="1" x14ac:dyDescent="0.25"/>
    <row r="2960" ht="27.6" customHeight="1" x14ac:dyDescent="0.25"/>
    <row r="2961" ht="27.6" customHeight="1" x14ac:dyDescent="0.25"/>
    <row r="2962" ht="27.6" customHeight="1" x14ac:dyDescent="0.25"/>
    <row r="2963" ht="27.6" customHeight="1" x14ac:dyDescent="0.25"/>
    <row r="2964" ht="27.6" customHeight="1" x14ac:dyDescent="0.25"/>
    <row r="2965" ht="27.6" customHeight="1" x14ac:dyDescent="0.25"/>
    <row r="2966" ht="27.6" customHeight="1" x14ac:dyDescent="0.25"/>
    <row r="2967" ht="27.6" customHeight="1" x14ac:dyDescent="0.25"/>
    <row r="2968" ht="27.6" customHeight="1" x14ac:dyDescent="0.25"/>
    <row r="2969" ht="27.6" customHeight="1" x14ac:dyDescent="0.25"/>
    <row r="2970" ht="27.6" customHeight="1" x14ac:dyDescent="0.25"/>
    <row r="2971" ht="27.6" customHeight="1" x14ac:dyDescent="0.25"/>
    <row r="2972" ht="27.6" customHeight="1" x14ac:dyDescent="0.25"/>
    <row r="2973" ht="27.6" customHeight="1" x14ac:dyDescent="0.25"/>
    <row r="2974" ht="27.6" customHeight="1" x14ac:dyDescent="0.25"/>
    <row r="2975" ht="27.6" customHeight="1" x14ac:dyDescent="0.25"/>
    <row r="2976" ht="27.6" customHeight="1" x14ac:dyDescent="0.25"/>
    <row r="2977" ht="27.6" customHeight="1" x14ac:dyDescent="0.25"/>
    <row r="2978" ht="27.6" customHeight="1" x14ac:dyDescent="0.25"/>
    <row r="2979" ht="27.6" customHeight="1" x14ac:dyDescent="0.25"/>
    <row r="2980" ht="27.6" customHeight="1" x14ac:dyDescent="0.25"/>
    <row r="2981" ht="27.6" customHeight="1" x14ac:dyDescent="0.25"/>
    <row r="2982" ht="27.6" customHeight="1" x14ac:dyDescent="0.25"/>
    <row r="2983" ht="27.6" customHeight="1" x14ac:dyDescent="0.25"/>
    <row r="2984" ht="27.6" customHeight="1" x14ac:dyDescent="0.25"/>
    <row r="2985" ht="27.6" customHeight="1" x14ac:dyDescent="0.25"/>
    <row r="2986" ht="27.6" customHeight="1" x14ac:dyDescent="0.25"/>
    <row r="2987" ht="27.6" customHeight="1" x14ac:dyDescent="0.25"/>
    <row r="2988" ht="27.6" customHeight="1" x14ac:dyDescent="0.25"/>
    <row r="2989" ht="27.6" customHeight="1" x14ac:dyDescent="0.25"/>
    <row r="2990" ht="27.6" customHeight="1" x14ac:dyDescent="0.25"/>
    <row r="2991" ht="27.6" customHeight="1" x14ac:dyDescent="0.25"/>
    <row r="2992" ht="27.6" customHeight="1" x14ac:dyDescent="0.25"/>
    <row r="2993" ht="27.6" customHeight="1" x14ac:dyDescent="0.25"/>
    <row r="2994" ht="27.6" customHeight="1" x14ac:dyDescent="0.25"/>
    <row r="2995" ht="27.6" customHeight="1" x14ac:dyDescent="0.25"/>
    <row r="2996" ht="27.6" customHeight="1" x14ac:dyDescent="0.25"/>
    <row r="2997" ht="27.6" customHeight="1" x14ac:dyDescent="0.25"/>
    <row r="2998" ht="27.6" customHeight="1" x14ac:dyDescent="0.25"/>
    <row r="2999" ht="27.6" customHeight="1" x14ac:dyDescent="0.25"/>
    <row r="3000" ht="27.6" customHeight="1" x14ac:dyDescent="0.25"/>
    <row r="3001" ht="27.6" customHeight="1" x14ac:dyDescent="0.25"/>
    <row r="3002" ht="27.6" customHeight="1" x14ac:dyDescent="0.25"/>
    <row r="3003" ht="27.6" customHeight="1" x14ac:dyDescent="0.25"/>
    <row r="3004" ht="27.6" customHeight="1" x14ac:dyDescent="0.25"/>
    <row r="3005" ht="27.6" customHeight="1" x14ac:dyDescent="0.25"/>
    <row r="3006" ht="27.6" customHeight="1" x14ac:dyDescent="0.25"/>
    <row r="3007" ht="27.6" customHeight="1" x14ac:dyDescent="0.25"/>
    <row r="3008" ht="27.6" customHeight="1" x14ac:dyDescent="0.25"/>
    <row r="3009" ht="27.6" customHeight="1" x14ac:dyDescent="0.25"/>
    <row r="3010" ht="27.6" customHeight="1" x14ac:dyDescent="0.25"/>
    <row r="3011" ht="27.6" customHeight="1" x14ac:dyDescent="0.25"/>
    <row r="3012" ht="27.6" customHeight="1" x14ac:dyDescent="0.25"/>
    <row r="3013" ht="27.6" customHeight="1" x14ac:dyDescent="0.25"/>
    <row r="3014" ht="27.6" customHeight="1" x14ac:dyDescent="0.25"/>
    <row r="3015" ht="27.6" customHeight="1" x14ac:dyDescent="0.25"/>
    <row r="3016" ht="27.6" customHeight="1" x14ac:dyDescent="0.25"/>
    <row r="3017" ht="27.6" customHeight="1" x14ac:dyDescent="0.25"/>
    <row r="3018" ht="27.6" customHeight="1" x14ac:dyDescent="0.25"/>
    <row r="3019" ht="27.6" customHeight="1" x14ac:dyDescent="0.25"/>
    <row r="3020" ht="27.6" customHeight="1" x14ac:dyDescent="0.25"/>
    <row r="3021" ht="27.6" customHeight="1" x14ac:dyDescent="0.25"/>
    <row r="3022" ht="27.6" customHeight="1" x14ac:dyDescent="0.25"/>
    <row r="3023" ht="27.6" customHeight="1" x14ac:dyDescent="0.25"/>
    <row r="3024" ht="27.6" customHeight="1" x14ac:dyDescent="0.25"/>
    <row r="3025" ht="27.6" customHeight="1" x14ac:dyDescent="0.25"/>
    <row r="3026" ht="27.6" customHeight="1" x14ac:dyDescent="0.25"/>
    <row r="3027" ht="27.6" customHeight="1" x14ac:dyDescent="0.25"/>
    <row r="3028" ht="27.6" customHeight="1" x14ac:dyDescent="0.25"/>
    <row r="3029" ht="27.6" customHeight="1" x14ac:dyDescent="0.25"/>
    <row r="3030" ht="27.6" customHeight="1" x14ac:dyDescent="0.25"/>
    <row r="3031" ht="27.6" customHeight="1" x14ac:dyDescent="0.25"/>
    <row r="3032" ht="27.6" customHeight="1" x14ac:dyDescent="0.25"/>
    <row r="3033" ht="27.6" customHeight="1" x14ac:dyDescent="0.25"/>
    <row r="3034" ht="27.6" customHeight="1" x14ac:dyDescent="0.25"/>
    <row r="3035" ht="27.6" customHeight="1" x14ac:dyDescent="0.25"/>
    <row r="3036" ht="27.6" customHeight="1" x14ac:dyDescent="0.25"/>
    <row r="3037" ht="27.6" customHeight="1" x14ac:dyDescent="0.25"/>
    <row r="3038" ht="27.6" customHeight="1" x14ac:dyDescent="0.25"/>
    <row r="3039" ht="27.6" customHeight="1" x14ac:dyDescent="0.25"/>
    <row r="3040" ht="27.6" customHeight="1" x14ac:dyDescent="0.25"/>
    <row r="3041" ht="27.6" customHeight="1" x14ac:dyDescent="0.25"/>
    <row r="3042" ht="27.6" customHeight="1" x14ac:dyDescent="0.25"/>
    <row r="3043" ht="27.6" customHeight="1" x14ac:dyDescent="0.25"/>
    <row r="3044" ht="27.6" customHeight="1" x14ac:dyDescent="0.25"/>
    <row r="3045" ht="27.6" customHeight="1" x14ac:dyDescent="0.25"/>
    <row r="3046" ht="27.6" customHeight="1" x14ac:dyDescent="0.25"/>
    <row r="3047" ht="27.6" customHeight="1" x14ac:dyDescent="0.25"/>
    <row r="3048" ht="27.6" customHeight="1" x14ac:dyDescent="0.25"/>
    <row r="3049" ht="27.6" customHeight="1" x14ac:dyDescent="0.25"/>
    <row r="3050" ht="27.6" customHeight="1" x14ac:dyDescent="0.25"/>
    <row r="3051" ht="27.6" customHeight="1" x14ac:dyDescent="0.25"/>
    <row r="3052" ht="27.6" customHeight="1" x14ac:dyDescent="0.25"/>
    <row r="3053" ht="27.6" customHeight="1" x14ac:dyDescent="0.25"/>
    <row r="3054" ht="27.6" customHeight="1" x14ac:dyDescent="0.25"/>
    <row r="3055" ht="27.6" customHeight="1" x14ac:dyDescent="0.25"/>
    <row r="3056" ht="27.6" customHeight="1" x14ac:dyDescent="0.25"/>
    <row r="3057" ht="27.6" customHeight="1" x14ac:dyDescent="0.25"/>
    <row r="3058" ht="27.6" customHeight="1" x14ac:dyDescent="0.25"/>
    <row r="3059" ht="27.6" customHeight="1" x14ac:dyDescent="0.25"/>
    <row r="3060" ht="27.6" customHeight="1" x14ac:dyDescent="0.25"/>
    <row r="3061" ht="27.6" customHeight="1" x14ac:dyDescent="0.25"/>
    <row r="3062" ht="27.6" customHeight="1" x14ac:dyDescent="0.25"/>
    <row r="3063" ht="27.6" customHeight="1" x14ac:dyDescent="0.25"/>
    <row r="3064" ht="27.6" customHeight="1" x14ac:dyDescent="0.25"/>
    <row r="3065" ht="27.6" customHeight="1" x14ac:dyDescent="0.25"/>
    <row r="3066" ht="27.6" customHeight="1" x14ac:dyDescent="0.25"/>
    <row r="3067" ht="27.6" customHeight="1" x14ac:dyDescent="0.25"/>
    <row r="3068" ht="27.6" customHeight="1" x14ac:dyDescent="0.25"/>
    <row r="3069" ht="27.6" customHeight="1" x14ac:dyDescent="0.25"/>
    <row r="3070" ht="27.6" customHeight="1" x14ac:dyDescent="0.25"/>
    <row r="3071" ht="27.6" customHeight="1" x14ac:dyDescent="0.25"/>
    <row r="3072" ht="27.6" customHeight="1" x14ac:dyDescent="0.25"/>
    <row r="3073" ht="27.6" customHeight="1" x14ac:dyDescent="0.25"/>
    <row r="3074" ht="27.6" customHeight="1" x14ac:dyDescent="0.25"/>
    <row r="3075" ht="27.6" customHeight="1" x14ac:dyDescent="0.25"/>
    <row r="3076" ht="27.6" customHeight="1" x14ac:dyDescent="0.25"/>
    <row r="3077" ht="27.6" customHeight="1" x14ac:dyDescent="0.25"/>
    <row r="3078" ht="27.6" customHeight="1" x14ac:dyDescent="0.25"/>
    <row r="3079" ht="27.6" customHeight="1" x14ac:dyDescent="0.25"/>
    <row r="3080" ht="27.6" customHeight="1" x14ac:dyDescent="0.25"/>
    <row r="3081" ht="27.6" customHeight="1" x14ac:dyDescent="0.25"/>
    <row r="3082" ht="27.6" customHeight="1" x14ac:dyDescent="0.25"/>
    <row r="3083" ht="27.6" customHeight="1" x14ac:dyDescent="0.25"/>
    <row r="3084" ht="27.6" customHeight="1" x14ac:dyDescent="0.25"/>
    <row r="3085" ht="27.6" customHeight="1" x14ac:dyDescent="0.25"/>
    <row r="3086" ht="27.6" customHeight="1" x14ac:dyDescent="0.25"/>
    <row r="3087" ht="27.6" customHeight="1" x14ac:dyDescent="0.25"/>
    <row r="3088" ht="27.6" customHeight="1" x14ac:dyDescent="0.25"/>
    <row r="3089" ht="27.6" customHeight="1" x14ac:dyDescent="0.25"/>
    <row r="3090" ht="27.6" customHeight="1" x14ac:dyDescent="0.25"/>
    <row r="3091" ht="27.6" customHeight="1" x14ac:dyDescent="0.25"/>
    <row r="3092" ht="27.6" customHeight="1" x14ac:dyDescent="0.25"/>
    <row r="3093" ht="27.6" customHeight="1" x14ac:dyDescent="0.25"/>
    <row r="3094" ht="27.6" customHeight="1" x14ac:dyDescent="0.25"/>
    <row r="3095" ht="27.6" customHeight="1" x14ac:dyDescent="0.25"/>
    <row r="3096" ht="27.6" customHeight="1" x14ac:dyDescent="0.25"/>
    <row r="3097" ht="27.6" customHeight="1" x14ac:dyDescent="0.25"/>
    <row r="3098" ht="27.6" customHeight="1" x14ac:dyDescent="0.25"/>
    <row r="3099" ht="27.6" customHeight="1" x14ac:dyDescent="0.25"/>
    <row r="3100" ht="27.6" customHeight="1" x14ac:dyDescent="0.25"/>
    <row r="3101" ht="27.6" customHeight="1" x14ac:dyDescent="0.25"/>
    <row r="3102" ht="27.6" customHeight="1" x14ac:dyDescent="0.25"/>
    <row r="3103" ht="27.6" customHeight="1" x14ac:dyDescent="0.25"/>
    <row r="3104" ht="27.6" customHeight="1" x14ac:dyDescent="0.25"/>
    <row r="3105" ht="27.6" customHeight="1" x14ac:dyDescent="0.25"/>
    <row r="3106" ht="27.6" customHeight="1" x14ac:dyDescent="0.25"/>
    <row r="3107" ht="27.6" customHeight="1" x14ac:dyDescent="0.25"/>
    <row r="3108" ht="27.6" customHeight="1" x14ac:dyDescent="0.25"/>
    <row r="3109" ht="27.6" customHeight="1" x14ac:dyDescent="0.25"/>
    <row r="3110" ht="27.6" customHeight="1" x14ac:dyDescent="0.25"/>
    <row r="3111" ht="27.6" customHeight="1" x14ac:dyDescent="0.25"/>
    <row r="3112" ht="27.6" customHeight="1" x14ac:dyDescent="0.25"/>
    <row r="3113" ht="27.6" customHeight="1" x14ac:dyDescent="0.25"/>
    <row r="3114" ht="27.6" customHeight="1" x14ac:dyDescent="0.25"/>
    <row r="3115" ht="27.6" customHeight="1" x14ac:dyDescent="0.25"/>
    <row r="3116" ht="27.6" customHeight="1" x14ac:dyDescent="0.25"/>
    <row r="3117" ht="27.6" customHeight="1" x14ac:dyDescent="0.25"/>
    <row r="3118" ht="27.6" customHeight="1" x14ac:dyDescent="0.25"/>
    <row r="3119" ht="27.6" customHeight="1" x14ac:dyDescent="0.25"/>
    <row r="3120" ht="27.6" customHeight="1" x14ac:dyDescent="0.25"/>
    <row r="3121" ht="27.6" customHeight="1" x14ac:dyDescent="0.25"/>
    <row r="3122" ht="27.6" customHeight="1" x14ac:dyDescent="0.25"/>
    <row r="3123" ht="27.6" customHeight="1" x14ac:dyDescent="0.25"/>
    <row r="3124" ht="27.6" customHeight="1" x14ac:dyDescent="0.25"/>
    <row r="3125" ht="27.6" customHeight="1" x14ac:dyDescent="0.25"/>
    <row r="3126" ht="27.6" customHeight="1" x14ac:dyDescent="0.25"/>
    <row r="3127" ht="27.6" customHeight="1" x14ac:dyDescent="0.25"/>
    <row r="3128" ht="27.6" customHeight="1" x14ac:dyDescent="0.25"/>
    <row r="3129" ht="27.6" customHeight="1" x14ac:dyDescent="0.25"/>
    <row r="3130" ht="27.6" customHeight="1" x14ac:dyDescent="0.25"/>
    <row r="3131" ht="27.6" customHeight="1" x14ac:dyDescent="0.25"/>
    <row r="3132" ht="27.6" customHeight="1" x14ac:dyDescent="0.25"/>
    <row r="3133" ht="27.6" customHeight="1" x14ac:dyDescent="0.25"/>
    <row r="3134" ht="27.6" customHeight="1" x14ac:dyDescent="0.25"/>
    <row r="3135" ht="27.6" customHeight="1" x14ac:dyDescent="0.25"/>
    <row r="3136" ht="27.6" customHeight="1" x14ac:dyDescent="0.25"/>
    <row r="3137" ht="27.6" customHeight="1" x14ac:dyDescent="0.25"/>
    <row r="3138" ht="27.6" customHeight="1" x14ac:dyDescent="0.25"/>
    <row r="3139" ht="27.6" customHeight="1" x14ac:dyDescent="0.25"/>
    <row r="3140" ht="27.6" customHeight="1" x14ac:dyDescent="0.25"/>
    <row r="3141" ht="27.6" customHeight="1" x14ac:dyDescent="0.25"/>
    <row r="3142" ht="27.6" customHeight="1" x14ac:dyDescent="0.25"/>
    <row r="3143" ht="27.6" customHeight="1" x14ac:dyDescent="0.25"/>
    <row r="3144" ht="27.6" customHeight="1" x14ac:dyDescent="0.25"/>
    <row r="3145" ht="27.6" customHeight="1" x14ac:dyDescent="0.25"/>
    <row r="3146" ht="27.6" customHeight="1" x14ac:dyDescent="0.25"/>
    <row r="3147" ht="27.6" customHeight="1" x14ac:dyDescent="0.25"/>
    <row r="3148" ht="27.6" customHeight="1" x14ac:dyDescent="0.25"/>
    <row r="3149" ht="27.6" customHeight="1" x14ac:dyDescent="0.25"/>
    <row r="3150" ht="27.6" customHeight="1" x14ac:dyDescent="0.25"/>
    <row r="3151" ht="27.6" customHeight="1" x14ac:dyDescent="0.25"/>
    <row r="3152" ht="27.6" customHeight="1" x14ac:dyDescent="0.25"/>
    <row r="3153" ht="27.6" customHeight="1" x14ac:dyDescent="0.25"/>
    <row r="3154" ht="27.6" customHeight="1" x14ac:dyDescent="0.25"/>
    <row r="3155" ht="27.6" customHeight="1" x14ac:dyDescent="0.25"/>
    <row r="3156" ht="27.6" customHeight="1" x14ac:dyDescent="0.25"/>
    <row r="3157" ht="27.6" customHeight="1" x14ac:dyDescent="0.25"/>
    <row r="3158" ht="27.6" customHeight="1" x14ac:dyDescent="0.25"/>
    <row r="3159" ht="27.6" customHeight="1" x14ac:dyDescent="0.25"/>
    <row r="3160" ht="27.6" customHeight="1" x14ac:dyDescent="0.25"/>
    <row r="3161" ht="27.6" customHeight="1" x14ac:dyDescent="0.25"/>
    <row r="3162" ht="27.6" customHeight="1" x14ac:dyDescent="0.25"/>
    <row r="3163" ht="27.6" customHeight="1" x14ac:dyDescent="0.25"/>
    <row r="3164" ht="27.6" customHeight="1" x14ac:dyDescent="0.25"/>
    <row r="3165" ht="27.6" customHeight="1" x14ac:dyDescent="0.25"/>
    <row r="3166" ht="27.6" customHeight="1" x14ac:dyDescent="0.25"/>
    <row r="3167" ht="27.6" customHeight="1" x14ac:dyDescent="0.25"/>
    <row r="3168" ht="27.6" customHeight="1" x14ac:dyDescent="0.25"/>
    <row r="3169" ht="27.6" customHeight="1" x14ac:dyDescent="0.25"/>
    <row r="3170" ht="27.6" customHeight="1" x14ac:dyDescent="0.25"/>
    <row r="3171" ht="27.6" customHeight="1" x14ac:dyDescent="0.25"/>
    <row r="3172" ht="27.6" customHeight="1" x14ac:dyDescent="0.25"/>
    <row r="3173" ht="27.6" customHeight="1" x14ac:dyDescent="0.25"/>
    <row r="3174" ht="27.6" customHeight="1" x14ac:dyDescent="0.25"/>
    <row r="3175" ht="27.6" customHeight="1" x14ac:dyDescent="0.25"/>
    <row r="3176" ht="27.6" customHeight="1" x14ac:dyDescent="0.25"/>
    <row r="3177" ht="27.6" customHeight="1" x14ac:dyDescent="0.25"/>
    <row r="3178" ht="27.6" customHeight="1" x14ac:dyDescent="0.25"/>
    <row r="3179" ht="27.6" customHeight="1" x14ac:dyDescent="0.25"/>
    <row r="3180" ht="27.6" customHeight="1" x14ac:dyDescent="0.25"/>
    <row r="3181" ht="27.6" customHeight="1" x14ac:dyDescent="0.25"/>
    <row r="3182" ht="27.6" customHeight="1" x14ac:dyDescent="0.25"/>
    <row r="3183" ht="27.6" customHeight="1" x14ac:dyDescent="0.25"/>
    <row r="3184" ht="27.6" customHeight="1" x14ac:dyDescent="0.25"/>
    <row r="3185" ht="27.6" customHeight="1" x14ac:dyDescent="0.25"/>
    <row r="3186" ht="27.6" customHeight="1" x14ac:dyDescent="0.25"/>
    <row r="3187" ht="27.6" customHeight="1" x14ac:dyDescent="0.25"/>
    <row r="3188" ht="27.6" customHeight="1" x14ac:dyDescent="0.25"/>
    <row r="3189" ht="27.6" customHeight="1" x14ac:dyDescent="0.25"/>
    <row r="3190" ht="27.6" customHeight="1" x14ac:dyDescent="0.25"/>
    <row r="3191" ht="27.6" customHeight="1" x14ac:dyDescent="0.25"/>
    <row r="3192" ht="27.6" customHeight="1" x14ac:dyDescent="0.25"/>
    <row r="3193" ht="27.6" customHeight="1" x14ac:dyDescent="0.25"/>
    <row r="3194" ht="27.6" customHeight="1" x14ac:dyDescent="0.25"/>
    <row r="3195" ht="27.6" customHeight="1" x14ac:dyDescent="0.25"/>
    <row r="3196" ht="27.6" customHeight="1" x14ac:dyDescent="0.25"/>
    <row r="3197" ht="27.6" customHeight="1" x14ac:dyDescent="0.25"/>
    <row r="3198" ht="27.6" customHeight="1" x14ac:dyDescent="0.25"/>
    <row r="3199" ht="27.6" customHeight="1" x14ac:dyDescent="0.25"/>
    <row r="3200" ht="27.6" customHeight="1" x14ac:dyDescent="0.25"/>
    <row r="3201" ht="27.6" customHeight="1" x14ac:dyDescent="0.25"/>
    <row r="3202" ht="27.6" customHeight="1" x14ac:dyDescent="0.25"/>
    <row r="3203" ht="27.6" customHeight="1" x14ac:dyDescent="0.25"/>
    <row r="3204" ht="27.6" customHeight="1" x14ac:dyDescent="0.25"/>
    <row r="3205" ht="27.6" customHeight="1" x14ac:dyDescent="0.25"/>
    <row r="3206" ht="27.6" customHeight="1" x14ac:dyDescent="0.25"/>
    <row r="3207" ht="27.6" customHeight="1" x14ac:dyDescent="0.25"/>
    <row r="3208" ht="27.6" customHeight="1" x14ac:dyDescent="0.25"/>
    <row r="3209" ht="27.6" customHeight="1" x14ac:dyDescent="0.25"/>
    <row r="3210" ht="27.6" customHeight="1" x14ac:dyDescent="0.25"/>
    <row r="3211" ht="27.6" customHeight="1" x14ac:dyDescent="0.25"/>
    <row r="3212" ht="27.6" customHeight="1" x14ac:dyDescent="0.25"/>
    <row r="3213" ht="27.6" customHeight="1" x14ac:dyDescent="0.25"/>
    <row r="3214" ht="27.6" customHeight="1" x14ac:dyDescent="0.25"/>
    <row r="3215" ht="27.6" customHeight="1" x14ac:dyDescent="0.25"/>
    <row r="3216" ht="27.6" customHeight="1" x14ac:dyDescent="0.25"/>
    <row r="3217" ht="27.6" customHeight="1" x14ac:dyDescent="0.25"/>
    <row r="3218" ht="27.6" customHeight="1" x14ac:dyDescent="0.25"/>
    <row r="3219" ht="27.6" customHeight="1" x14ac:dyDescent="0.25"/>
    <row r="3220" ht="27.6" customHeight="1" x14ac:dyDescent="0.25"/>
    <row r="3221" ht="27.6" customHeight="1" x14ac:dyDescent="0.25"/>
    <row r="3222" ht="27.6" customHeight="1" x14ac:dyDescent="0.25"/>
    <row r="3223" ht="27.6" customHeight="1" x14ac:dyDescent="0.25"/>
    <row r="3224" ht="27.6" customHeight="1" x14ac:dyDescent="0.25"/>
    <row r="3225" ht="27.6" customHeight="1" x14ac:dyDescent="0.25"/>
    <row r="3226" ht="27.6" customHeight="1" x14ac:dyDescent="0.25"/>
    <row r="3227" ht="27.6" customHeight="1" x14ac:dyDescent="0.25"/>
    <row r="3228" ht="27.6" customHeight="1" x14ac:dyDescent="0.25"/>
    <row r="3229" ht="27.6" customHeight="1" x14ac:dyDescent="0.25"/>
    <row r="3230" ht="27.6" customHeight="1" x14ac:dyDescent="0.25"/>
    <row r="3231" ht="27.6" customHeight="1" x14ac:dyDescent="0.25"/>
    <row r="3232" ht="27.6" customHeight="1" x14ac:dyDescent="0.25"/>
    <row r="3233" ht="27.6" customHeight="1" x14ac:dyDescent="0.25"/>
    <row r="3234" ht="27.6" customHeight="1" x14ac:dyDescent="0.25"/>
    <row r="3235" ht="27.6" customHeight="1" x14ac:dyDescent="0.25"/>
    <row r="3236" ht="27.6" customHeight="1" x14ac:dyDescent="0.25"/>
    <row r="3237" ht="27.6" customHeight="1" x14ac:dyDescent="0.25"/>
    <row r="3238" ht="27.6" customHeight="1" x14ac:dyDescent="0.25"/>
    <row r="3239" ht="27.6" customHeight="1" x14ac:dyDescent="0.25"/>
    <row r="3240" ht="27.6" customHeight="1" x14ac:dyDescent="0.25"/>
    <row r="3241" ht="27.6" customHeight="1" x14ac:dyDescent="0.25"/>
    <row r="3242" ht="27.6" customHeight="1" x14ac:dyDescent="0.25"/>
    <row r="3243" ht="27.6" customHeight="1" x14ac:dyDescent="0.25"/>
    <row r="3244" ht="27.6" customHeight="1" x14ac:dyDescent="0.25"/>
    <row r="3245" ht="27.6" customHeight="1" x14ac:dyDescent="0.25"/>
    <row r="3246" ht="27.6" customHeight="1" x14ac:dyDescent="0.25"/>
    <row r="3247" ht="27.6" customHeight="1" x14ac:dyDescent="0.25"/>
    <row r="3248" ht="27.6" customHeight="1" x14ac:dyDescent="0.25"/>
    <row r="3249" ht="27.6" customHeight="1" x14ac:dyDescent="0.25"/>
    <row r="3250" ht="27.6" customHeight="1" x14ac:dyDescent="0.25"/>
    <row r="3251" ht="27.6" customHeight="1" x14ac:dyDescent="0.25"/>
    <row r="3252" ht="27.6" customHeight="1" x14ac:dyDescent="0.25"/>
    <row r="3253" ht="27.6" customHeight="1" x14ac:dyDescent="0.25"/>
    <row r="3254" ht="27.6" customHeight="1" x14ac:dyDescent="0.25"/>
    <row r="3255" ht="27.6" customHeight="1" x14ac:dyDescent="0.25"/>
    <row r="3256" ht="27.6" customHeight="1" x14ac:dyDescent="0.25"/>
    <row r="3257" ht="27.6" customHeight="1" x14ac:dyDescent="0.25"/>
    <row r="3258" ht="27.6" customHeight="1" x14ac:dyDescent="0.25"/>
    <row r="3259" ht="27.6" customHeight="1" x14ac:dyDescent="0.25"/>
    <row r="3260" ht="27.6" customHeight="1" x14ac:dyDescent="0.25"/>
    <row r="3261" ht="27.6" customHeight="1" x14ac:dyDescent="0.25"/>
    <row r="3262" ht="27.6" customHeight="1" x14ac:dyDescent="0.25"/>
    <row r="3263" ht="27.6" customHeight="1" x14ac:dyDescent="0.25"/>
    <row r="3264" ht="27.6" customHeight="1" x14ac:dyDescent="0.25"/>
    <row r="3265" ht="27.6" customHeight="1" x14ac:dyDescent="0.25"/>
    <row r="3266" ht="27.6" customHeight="1" x14ac:dyDescent="0.25"/>
    <row r="3267" ht="27.6" customHeight="1" x14ac:dyDescent="0.25"/>
    <row r="3268" ht="27.6" customHeight="1" x14ac:dyDescent="0.25"/>
    <row r="3269" ht="27.6" customHeight="1" x14ac:dyDescent="0.25"/>
    <row r="3270" ht="27.6" customHeight="1" x14ac:dyDescent="0.25"/>
    <row r="3271" ht="27.6" customHeight="1" x14ac:dyDescent="0.25"/>
    <row r="3272" ht="27.6" customHeight="1" x14ac:dyDescent="0.25"/>
    <row r="3273" ht="27.6" customHeight="1" x14ac:dyDescent="0.25"/>
    <row r="3274" ht="27.6" customHeight="1" x14ac:dyDescent="0.25"/>
    <row r="3275" ht="27.6" customHeight="1" x14ac:dyDescent="0.25"/>
    <row r="3276" ht="27.6" customHeight="1" x14ac:dyDescent="0.25"/>
    <row r="3277" ht="27.6" customHeight="1" x14ac:dyDescent="0.25"/>
    <row r="3278" ht="27.6" customHeight="1" x14ac:dyDescent="0.25"/>
    <row r="3279" ht="27.6" customHeight="1" x14ac:dyDescent="0.25"/>
    <row r="3280" ht="27.6" customHeight="1" x14ac:dyDescent="0.25"/>
    <row r="3281" ht="27.6" customHeight="1" x14ac:dyDescent="0.25"/>
    <row r="3282" ht="27.6" customHeight="1" x14ac:dyDescent="0.25"/>
    <row r="3283" ht="27.6" customHeight="1" x14ac:dyDescent="0.25"/>
    <row r="3284" ht="27.6" customHeight="1" x14ac:dyDescent="0.25"/>
    <row r="3285" ht="27.6" customHeight="1" x14ac:dyDescent="0.25"/>
    <row r="3286" ht="27.6" customHeight="1" x14ac:dyDescent="0.25"/>
    <row r="3287" ht="27.6" customHeight="1" x14ac:dyDescent="0.25"/>
    <row r="3288" ht="27.6" customHeight="1" x14ac:dyDescent="0.25"/>
    <row r="3289" ht="27.6" customHeight="1" x14ac:dyDescent="0.25"/>
    <row r="3290" ht="27.6" customHeight="1" x14ac:dyDescent="0.25"/>
    <row r="3291" ht="27.6" customHeight="1" x14ac:dyDescent="0.25"/>
    <row r="3292" ht="27.6" customHeight="1" x14ac:dyDescent="0.25"/>
    <row r="3293" ht="27.6" customHeight="1" x14ac:dyDescent="0.25"/>
    <row r="3294" ht="27.6" customHeight="1" x14ac:dyDescent="0.25"/>
    <row r="3295" ht="27.6" customHeight="1" x14ac:dyDescent="0.25"/>
    <row r="3296" ht="27.6" customHeight="1" x14ac:dyDescent="0.25"/>
    <row r="3297" ht="27.6" customHeight="1" x14ac:dyDescent="0.25"/>
    <row r="3298" ht="27.6" customHeight="1" x14ac:dyDescent="0.25"/>
    <row r="3299" ht="27.6" customHeight="1" x14ac:dyDescent="0.25"/>
    <row r="3300" ht="27.6" customHeight="1" x14ac:dyDescent="0.25"/>
    <row r="3301" ht="27.6" customHeight="1" x14ac:dyDescent="0.25"/>
    <row r="3302" ht="27.6" customHeight="1" x14ac:dyDescent="0.25"/>
    <row r="3303" ht="27.6" customHeight="1" x14ac:dyDescent="0.25"/>
    <row r="3304" ht="27.6" customHeight="1" x14ac:dyDescent="0.25"/>
    <row r="3305" ht="27.6" customHeight="1" x14ac:dyDescent="0.25"/>
    <row r="3306" ht="27.6" customHeight="1" x14ac:dyDescent="0.25"/>
    <row r="3307" ht="27.6" customHeight="1" x14ac:dyDescent="0.25"/>
    <row r="3308" ht="27.6" customHeight="1" x14ac:dyDescent="0.25"/>
    <row r="3309" ht="27.6" customHeight="1" x14ac:dyDescent="0.25"/>
    <row r="3310" ht="27.6" customHeight="1" x14ac:dyDescent="0.25"/>
    <row r="3311" ht="27.6" customHeight="1" x14ac:dyDescent="0.25"/>
    <row r="3312" ht="27.6" customHeight="1" x14ac:dyDescent="0.25"/>
    <row r="3313" ht="27.6" customHeight="1" x14ac:dyDescent="0.25"/>
    <row r="3314" ht="27.6" customHeight="1" x14ac:dyDescent="0.25"/>
    <row r="3315" ht="27.6" customHeight="1" x14ac:dyDescent="0.25"/>
    <row r="3316" ht="27.6" customHeight="1" x14ac:dyDescent="0.25"/>
    <row r="3317" ht="27.6" customHeight="1" x14ac:dyDescent="0.25"/>
    <row r="3318" ht="27.6" customHeight="1" x14ac:dyDescent="0.25"/>
    <row r="3319" ht="27.6" customHeight="1" x14ac:dyDescent="0.25"/>
    <row r="3320" ht="27.6" customHeight="1" x14ac:dyDescent="0.25"/>
    <row r="3321" ht="27.6" customHeight="1" x14ac:dyDescent="0.25"/>
    <row r="3322" ht="27.6" customHeight="1" x14ac:dyDescent="0.25"/>
    <row r="3323" ht="27.6" customHeight="1" x14ac:dyDescent="0.25"/>
    <row r="3324" ht="27.6" customHeight="1" x14ac:dyDescent="0.25"/>
    <row r="3325" ht="27.6" customHeight="1" x14ac:dyDescent="0.25"/>
    <row r="3326" ht="27.6" customHeight="1" x14ac:dyDescent="0.25"/>
    <row r="3327" ht="27.6" customHeight="1" x14ac:dyDescent="0.25"/>
    <row r="3328" ht="27.6" customHeight="1" x14ac:dyDescent="0.25"/>
    <row r="3329" ht="27.6" customHeight="1" x14ac:dyDescent="0.25"/>
    <row r="3330" ht="27.6" customHeight="1" x14ac:dyDescent="0.25"/>
    <row r="3331" ht="27.6" customHeight="1" x14ac:dyDescent="0.25"/>
    <row r="3332" ht="27.6" customHeight="1" x14ac:dyDescent="0.25"/>
    <row r="3333" ht="27.6" customHeight="1" x14ac:dyDescent="0.25"/>
    <row r="3334" ht="27.6" customHeight="1" x14ac:dyDescent="0.25"/>
    <row r="3335" ht="27.6" customHeight="1" x14ac:dyDescent="0.25"/>
    <row r="3336" ht="27.6" customHeight="1" x14ac:dyDescent="0.25"/>
    <row r="3337" ht="27.6" customHeight="1" x14ac:dyDescent="0.25"/>
    <row r="3338" ht="27.6" customHeight="1" x14ac:dyDescent="0.25"/>
    <row r="3339" ht="27.6" customHeight="1" x14ac:dyDescent="0.25"/>
    <row r="3340" ht="27.6" customHeight="1" x14ac:dyDescent="0.25"/>
    <row r="3341" ht="27.6" customHeight="1" x14ac:dyDescent="0.25"/>
    <row r="3342" ht="27.6" customHeight="1" x14ac:dyDescent="0.25"/>
    <row r="3343" ht="27.6" customHeight="1" x14ac:dyDescent="0.25"/>
    <row r="3344" ht="27.6" customHeight="1" x14ac:dyDescent="0.25"/>
    <row r="3345" ht="27.6" customHeight="1" x14ac:dyDescent="0.25"/>
    <row r="3346" ht="27.6" customHeight="1" x14ac:dyDescent="0.25"/>
    <row r="3347" ht="27.6" customHeight="1" x14ac:dyDescent="0.25"/>
    <row r="3348" ht="27.6" customHeight="1" x14ac:dyDescent="0.25"/>
    <row r="3349" ht="27.6" customHeight="1" x14ac:dyDescent="0.25"/>
    <row r="3350" ht="27.6" customHeight="1" x14ac:dyDescent="0.25"/>
    <row r="3351" ht="27.6" customHeight="1" x14ac:dyDescent="0.25"/>
    <row r="3352" ht="27.6" customHeight="1" x14ac:dyDescent="0.25"/>
    <row r="3353" ht="27.6" customHeight="1" x14ac:dyDescent="0.25"/>
    <row r="3354" ht="27.6" customHeight="1" x14ac:dyDescent="0.25"/>
    <row r="3355" ht="27.6" customHeight="1" x14ac:dyDescent="0.25"/>
    <row r="3356" ht="27.6" customHeight="1" x14ac:dyDescent="0.25"/>
    <row r="3357" ht="27.6" customHeight="1" x14ac:dyDescent="0.25"/>
    <row r="3358" ht="27.6" customHeight="1" x14ac:dyDescent="0.25"/>
    <row r="3359" ht="27.6" customHeight="1" x14ac:dyDescent="0.25"/>
    <row r="3360" ht="27.6" customHeight="1" x14ac:dyDescent="0.25"/>
    <row r="3361" ht="27.6" customHeight="1" x14ac:dyDescent="0.25"/>
    <row r="3362" ht="27.6" customHeight="1" x14ac:dyDescent="0.25"/>
    <row r="3363" ht="27.6" customHeight="1" x14ac:dyDescent="0.25"/>
    <row r="3364" ht="27.6" customHeight="1" x14ac:dyDescent="0.25"/>
    <row r="3365" ht="27.6" customHeight="1" x14ac:dyDescent="0.25"/>
    <row r="3366" ht="27.6" customHeight="1" x14ac:dyDescent="0.25"/>
    <row r="3367" ht="27.6" customHeight="1" x14ac:dyDescent="0.25"/>
    <row r="3368" ht="27.6" customHeight="1" x14ac:dyDescent="0.25"/>
    <row r="3369" ht="27.6" customHeight="1" x14ac:dyDescent="0.25"/>
    <row r="3370" ht="27.6" customHeight="1" x14ac:dyDescent="0.25"/>
    <row r="3371" ht="27.6" customHeight="1" x14ac:dyDescent="0.25"/>
    <row r="3372" ht="27.6" customHeight="1" x14ac:dyDescent="0.25"/>
    <row r="3373" ht="27.6" customHeight="1" x14ac:dyDescent="0.25"/>
    <row r="3374" ht="27.6" customHeight="1" x14ac:dyDescent="0.25"/>
    <row r="3375" ht="27.6" customHeight="1" x14ac:dyDescent="0.25"/>
    <row r="3376" ht="27.6" customHeight="1" x14ac:dyDescent="0.25"/>
    <row r="3377" ht="27.6" customHeight="1" x14ac:dyDescent="0.25"/>
    <row r="3378" ht="27.6" customHeight="1" x14ac:dyDescent="0.25"/>
    <row r="3379" ht="27.6" customHeight="1" x14ac:dyDescent="0.25"/>
    <row r="3380" ht="27.6" customHeight="1" x14ac:dyDescent="0.25"/>
    <row r="3381" ht="27.6" customHeight="1" x14ac:dyDescent="0.25"/>
    <row r="3382" ht="27.6" customHeight="1" x14ac:dyDescent="0.25"/>
    <row r="3383" ht="27.6" customHeight="1" x14ac:dyDescent="0.25"/>
    <row r="3384" ht="27.6" customHeight="1" x14ac:dyDescent="0.25"/>
    <row r="3385" ht="27.6" customHeight="1" x14ac:dyDescent="0.25"/>
    <row r="3386" ht="27.6" customHeight="1" x14ac:dyDescent="0.25"/>
    <row r="3387" ht="27.6" customHeight="1" x14ac:dyDescent="0.25"/>
    <row r="3388" ht="27.6" customHeight="1" x14ac:dyDescent="0.25"/>
    <row r="3389" ht="27.6" customHeight="1" x14ac:dyDescent="0.25"/>
    <row r="3390" ht="27.6" customHeight="1" x14ac:dyDescent="0.25"/>
    <row r="3391" ht="27.6" customHeight="1" x14ac:dyDescent="0.25"/>
    <row r="3392" ht="27.6" customHeight="1" x14ac:dyDescent="0.25"/>
    <row r="3393" ht="27.6" customHeight="1" x14ac:dyDescent="0.25"/>
    <row r="3394" ht="27.6" customHeight="1" x14ac:dyDescent="0.25"/>
    <row r="3395" ht="27.6" customHeight="1" x14ac:dyDescent="0.25"/>
    <row r="3396" ht="27.6" customHeight="1" x14ac:dyDescent="0.25"/>
    <row r="3397" ht="27.6" customHeight="1" x14ac:dyDescent="0.25"/>
    <row r="3398" ht="27.6" customHeight="1" x14ac:dyDescent="0.25"/>
    <row r="3399" ht="27.6" customHeight="1" x14ac:dyDescent="0.25"/>
    <row r="3400" ht="27.6" customHeight="1" x14ac:dyDescent="0.25"/>
    <row r="3401" ht="27.6" customHeight="1" x14ac:dyDescent="0.25"/>
    <row r="3402" ht="27.6" customHeight="1" x14ac:dyDescent="0.25"/>
    <row r="3403" ht="27.6" customHeight="1" x14ac:dyDescent="0.25"/>
    <row r="3404" ht="27.6" customHeight="1" x14ac:dyDescent="0.25"/>
    <row r="3405" ht="27.6" customHeight="1" x14ac:dyDescent="0.25"/>
    <row r="3406" ht="27.6" customHeight="1" x14ac:dyDescent="0.25"/>
    <row r="3407" ht="27.6" customHeight="1" x14ac:dyDescent="0.25"/>
    <row r="3408" ht="27.6" customHeight="1" x14ac:dyDescent="0.25"/>
    <row r="3409" ht="27.6" customHeight="1" x14ac:dyDescent="0.25"/>
    <row r="3410" ht="27.6" customHeight="1" x14ac:dyDescent="0.25"/>
    <row r="3411" ht="27.6" customHeight="1" x14ac:dyDescent="0.25"/>
    <row r="3412" ht="27.6" customHeight="1" x14ac:dyDescent="0.25"/>
    <row r="3413" ht="27.6" customHeight="1" x14ac:dyDescent="0.25"/>
    <row r="3414" ht="27.6" customHeight="1" x14ac:dyDescent="0.25"/>
    <row r="3415" ht="27.6" customHeight="1" x14ac:dyDescent="0.25"/>
    <row r="3416" ht="27.6" customHeight="1" x14ac:dyDescent="0.25"/>
    <row r="3417" ht="27.6" customHeight="1" x14ac:dyDescent="0.25"/>
    <row r="3418" ht="27.6" customHeight="1" x14ac:dyDescent="0.25"/>
    <row r="3419" ht="27.6" customHeight="1" x14ac:dyDescent="0.25"/>
    <row r="3420" ht="27.6" customHeight="1" x14ac:dyDescent="0.25"/>
    <row r="3421" ht="27.6" customHeight="1" x14ac:dyDescent="0.25"/>
    <row r="3422" ht="27.6" customHeight="1" x14ac:dyDescent="0.25"/>
    <row r="3423" ht="27.6" customHeight="1" x14ac:dyDescent="0.25"/>
    <row r="3424" ht="27.6" customHeight="1" x14ac:dyDescent="0.25"/>
    <row r="3425" ht="27.6" customHeight="1" x14ac:dyDescent="0.25"/>
    <row r="3426" ht="27.6" customHeight="1" x14ac:dyDescent="0.25"/>
    <row r="3427" ht="27.6" customHeight="1" x14ac:dyDescent="0.25"/>
    <row r="3428" ht="27.6" customHeight="1" x14ac:dyDescent="0.25"/>
    <row r="3429" ht="27.6" customHeight="1" x14ac:dyDescent="0.25"/>
    <row r="3430" ht="27.6" customHeight="1" x14ac:dyDescent="0.25"/>
    <row r="3431" ht="27.6" customHeight="1" x14ac:dyDescent="0.25"/>
    <row r="3432" ht="27.6" customHeight="1" x14ac:dyDescent="0.25"/>
    <row r="3433" ht="27.6" customHeight="1" x14ac:dyDescent="0.25"/>
    <row r="3434" ht="27.6" customHeight="1" x14ac:dyDescent="0.25"/>
    <row r="3435" ht="27.6" customHeight="1" x14ac:dyDescent="0.25"/>
    <row r="3436" ht="27.6" customHeight="1" x14ac:dyDescent="0.25"/>
    <row r="3437" ht="27.6" customHeight="1" x14ac:dyDescent="0.25"/>
    <row r="3438" ht="27.6" customHeight="1" x14ac:dyDescent="0.25"/>
    <row r="3439" ht="27.6" customHeight="1" x14ac:dyDescent="0.25"/>
    <row r="3440" ht="27.6" customHeight="1" x14ac:dyDescent="0.25"/>
    <row r="3441" ht="27.6" customHeight="1" x14ac:dyDescent="0.25"/>
    <row r="3442" ht="27.6" customHeight="1" x14ac:dyDescent="0.25"/>
    <row r="3443" ht="27.6" customHeight="1" x14ac:dyDescent="0.25"/>
    <row r="3444" ht="27.6" customHeight="1" x14ac:dyDescent="0.25"/>
    <row r="3445" ht="27.6" customHeight="1" x14ac:dyDescent="0.25"/>
    <row r="3446" ht="27.6" customHeight="1" x14ac:dyDescent="0.25"/>
    <row r="3447" ht="27.6" customHeight="1" x14ac:dyDescent="0.25"/>
    <row r="3448" ht="27.6" customHeight="1" x14ac:dyDescent="0.25"/>
    <row r="3449" ht="27.6" customHeight="1" x14ac:dyDescent="0.25"/>
    <row r="3450" ht="27.6" customHeight="1" x14ac:dyDescent="0.25"/>
    <row r="3451" ht="27.6" customHeight="1" x14ac:dyDescent="0.25"/>
    <row r="3452" ht="27.6" customHeight="1" x14ac:dyDescent="0.25"/>
    <row r="3453" ht="27.6" customHeight="1" x14ac:dyDescent="0.25"/>
    <row r="3454" ht="27.6" customHeight="1" x14ac:dyDescent="0.25"/>
    <row r="3455" ht="27.6" customHeight="1" x14ac:dyDescent="0.25"/>
    <row r="3456" ht="27.6" customHeight="1" x14ac:dyDescent="0.25"/>
    <row r="3457" ht="27.6" customHeight="1" x14ac:dyDescent="0.25"/>
    <row r="3458" ht="27.6" customHeight="1" x14ac:dyDescent="0.25"/>
    <row r="3459" ht="27.6" customHeight="1" x14ac:dyDescent="0.25"/>
    <row r="3460" ht="27.6" customHeight="1" x14ac:dyDescent="0.25"/>
    <row r="3461" ht="27.6" customHeight="1" x14ac:dyDescent="0.25"/>
    <row r="3462" ht="27.6" customHeight="1" x14ac:dyDescent="0.25"/>
    <row r="3463" ht="27.6" customHeight="1" x14ac:dyDescent="0.25"/>
    <row r="3464" ht="27.6" customHeight="1" x14ac:dyDescent="0.25"/>
    <row r="3465" ht="27.6" customHeight="1" x14ac:dyDescent="0.25"/>
    <row r="3466" ht="27.6" customHeight="1" x14ac:dyDescent="0.25"/>
    <row r="3467" ht="27.6" customHeight="1" x14ac:dyDescent="0.25"/>
    <row r="3468" ht="27.6" customHeight="1" x14ac:dyDescent="0.25"/>
    <row r="3469" ht="27.6" customHeight="1" x14ac:dyDescent="0.25"/>
    <row r="3470" ht="27.6" customHeight="1" x14ac:dyDescent="0.25"/>
    <row r="3471" ht="27.6" customHeight="1" x14ac:dyDescent="0.25"/>
    <row r="3472" ht="27.6" customHeight="1" x14ac:dyDescent="0.25"/>
    <row r="3473" ht="27.6" customHeight="1" x14ac:dyDescent="0.25"/>
    <row r="3474" ht="27.6" customHeight="1" x14ac:dyDescent="0.25"/>
    <row r="3475" ht="27.6" customHeight="1" x14ac:dyDescent="0.25"/>
    <row r="3476" ht="27.6" customHeight="1" x14ac:dyDescent="0.25"/>
    <row r="3477" ht="27.6" customHeight="1" x14ac:dyDescent="0.25"/>
    <row r="3478" ht="27.6" customHeight="1" x14ac:dyDescent="0.25"/>
    <row r="3479" ht="27.6" customHeight="1" x14ac:dyDescent="0.25"/>
    <row r="3480" ht="27.6" customHeight="1" x14ac:dyDescent="0.25"/>
    <row r="3481" ht="27.6" customHeight="1" x14ac:dyDescent="0.25"/>
    <row r="3482" ht="27.6" customHeight="1" x14ac:dyDescent="0.25"/>
    <row r="3483" ht="27.6" customHeight="1" x14ac:dyDescent="0.25"/>
    <row r="3484" ht="27.6" customHeight="1" x14ac:dyDescent="0.25"/>
    <row r="3485" ht="27.6" customHeight="1" x14ac:dyDescent="0.25"/>
    <row r="3486" ht="27.6" customHeight="1" x14ac:dyDescent="0.25"/>
    <row r="3487" ht="27.6" customHeight="1" x14ac:dyDescent="0.25"/>
    <row r="3488" ht="27.6" customHeight="1" x14ac:dyDescent="0.25"/>
    <row r="3489" ht="27.6" customHeight="1" x14ac:dyDescent="0.25"/>
    <row r="3490" ht="27.6" customHeight="1" x14ac:dyDescent="0.25"/>
    <row r="3491" ht="27.6" customHeight="1" x14ac:dyDescent="0.25"/>
    <row r="3492" ht="27.6" customHeight="1" x14ac:dyDescent="0.25"/>
    <row r="3493" ht="27.6" customHeight="1" x14ac:dyDescent="0.25"/>
    <row r="3494" ht="27.6" customHeight="1" x14ac:dyDescent="0.25"/>
    <row r="3495" ht="27.6" customHeight="1" x14ac:dyDescent="0.25"/>
    <row r="3496" ht="27.6" customHeight="1" x14ac:dyDescent="0.25"/>
    <row r="3497" ht="27.6" customHeight="1" x14ac:dyDescent="0.25"/>
    <row r="3498" ht="27.6" customHeight="1" x14ac:dyDescent="0.25"/>
    <row r="3499" ht="27.6" customHeight="1" x14ac:dyDescent="0.25"/>
    <row r="3500" ht="27.6" customHeight="1" x14ac:dyDescent="0.25"/>
    <row r="3501" ht="27.6" customHeight="1" x14ac:dyDescent="0.25"/>
    <row r="3502" ht="27.6" customHeight="1" x14ac:dyDescent="0.25"/>
    <row r="3503" ht="27.6" customHeight="1" x14ac:dyDescent="0.25"/>
    <row r="3504" ht="27.6" customHeight="1" x14ac:dyDescent="0.25"/>
    <row r="3505" ht="27.6" customHeight="1" x14ac:dyDescent="0.25"/>
    <row r="3506" ht="27.6" customHeight="1" x14ac:dyDescent="0.25"/>
    <row r="3507" ht="27.6" customHeight="1" x14ac:dyDescent="0.25"/>
    <row r="3508" ht="27.6" customHeight="1" x14ac:dyDescent="0.25"/>
    <row r="3509" ht="27.6" customHeight="1" x14ac:dyDescent="0.25"/>
    <row r="3510" ht="27.6" customHeight="1" x14ac:dyDescent="0.25"/>
    <row r="3511" ht="27.6" customHeight="1" x14ac:dyDescent="0.25"/>
    <row r="3512" ht="27.6" customHeight="1" x14ac:dyDescent="0.25"/>
    <row r="3513" ht="27.6" customHeight="1" x14ac:dyDescent="0.25"/>
    <row r="3514" ht="27.6" customHeight="1" x14ac:dyDescent="0.25"/>
    <row r="3515" ht="27.6" customHeight="1" x14ac:dyDescent="0.25"/>
    <row r="3516" ht="27.6" customHeight="1" x14ac:dyDescent="0.25"/>
    <row r="3517" ht="27.6" customHeight="1" x14ac:dyDescent="0.25"/>
    <row r="3518" ht="27.6" customHeight="1" x14ac:dyDescent="0.25"/>
    <row r="3519" ht="27.6" customHeight="1" x14ac:dyDescent="0.25"/>
    <row r="3520" ht="27.6" customHeight="1" x14ac:dyDescent="0.25"/>
    <row r="3521" ht="27.6" customHeight="1" x14ac:dyDescent="0.25"/>
    <row r="3522" ht="27.6" customHeight="1" x14ac:dyDescent="0.25"/>
    <row r="3523" ht="27.6" customHeight="1" x14ac:dyDescent="0.25"/>
    <row r="3524" ht="27.6" customHeight="1" x14ac:dyDescent="0.25"/>
    <row r="3525" ht="27.6" customHeight="1" x14ac:dyDescent="0.25"/>
    <row r="3526" ht="27.6" customHeight="1" x14ac:dyDescent="0.25"/>
    <row r="3527" ht="27.6" customHeight="1" x14ac:dyDescent="0.25"/>
    <row r="3528" ht="27.6" customHeight="1" x14ac:dyDescent="0.25"/>
    <row r="3529" ht="27.6" customHeight="1" x14ac:dyDescent="0.25"/>
    <row r="3530" ht="27.6" customHeight="1" x14ac:dyDescent="0.25"/>
    <row r="3531" ht="27.6" customHeight="1" x14ac:dyDescent="0.25"/>
    <row r="3532" ht="27.6" customHeight="1" x14ac:dyDescent="0.25"/>
    <row r="3533" ht="27.6" customHeight="1" x14ac:dyDescent="0.25"/>
    <row r="3534" ht="27.6" customHeight="1" x14ac:dyDescent="0.25"/>
    <row r="3535" ht="27.6" customHeight="1" x14ac:dyDescent="0.25"/>
    <row r="3536" ht="27.6" customHeight="1" x14ac:dyDescent="0.25"/>
    <row r="3537" ht="27.6" customHeight="1" x14ac:dyDescent="0.25"/>
    <row r="3538" ht="27.6" customHeight="1" x14ac:dyDescent="0.25"/>
    <row r="3539" ht="27.6" customHeight="1" x14ac:dyDescent="0.25"/>
    <row r="3540" ht="27.6" customHeight="1" x14ac:dyDescent="0.25"/>
    <row r="3541" ht="27.6" customHeight="1" x14ac:dyDescent="0.25"/>
    <row r="3542" ht="27.6" customHeight="1" x14ac:dyDescent="0.25"/>
    <row r="3543" ht="27.6" customHeight="1" x14ac:dyDescent="0.25"/>
    <row r="3544" ht="27.6" customHeight="1" x14ac:dyDescent="0.25"/>
    <row r="3545" ht="27.6" customHeight="1" x14ac:dyDescent="0.25"/>
    <row r="3546" ht="27.6" customHeight="1" x14ac:dyDescent="0.25"/>
    <row r="3547" ht="27.6" customHeight="1" x14ac:dyDescent="0.25"/>
    <row r="3548" ht="27.6" customHeight="1" x14ac:dyDescent="0.25"/>
    <row r="3549" ht="27.6" customHeight="1" x14ac:dyDescent="0.25"/>
    <row r="3550" ht="27.6" customHeight="1" x14ac:dyDescent="0.25"/>
    <row r="3551" ht="27.6" customHeight="1" x14ac:dyDescent="0.25"/>
    <row r="3552" ht="27.6" customHeight="1" x14ac:dyDescent="0.25"/>
    <row r="3553" ht="27.6" customHeight="1" x14ac:dyDescent="0.25"/>
    <row r="3554" ht="27.6" customHeight="1" x14ac:dyDescent="0.25"/>
    <row r="3555" ht="27.6" customHeight="1" x14ac:dyDescent="0.25"/>
    <row r="3556" ht="27.6" customHeight="1" x14ac:dyDescent="0.25"/>
    <row r="3557" ht="27.6" customHeight="1" x14ac:dyDescent="0.25"/>
    <row r="3558" ht="27.6" customHeight="1" x14ac:dyDescent="0.25"/>
    <row r="3559" ht="27.6" customHeight="1" x14ac:dyDescent="0.25"/>
    <row r="3560" ht="27.6" customHeight="1" x14ac:dyDescent="0.25"/>
    <row r="3561" ht="27.6" customHeight="1" x14ac:dyDescent="0.25"/>
    <row r="3562" ht="27.6" customHeight="1" x14ac:dyDescent="0.25"/>
    <row r="3563" ht="27.6" customHeight="1" x14ac:dyDescent="0.25"/>
    <row r="3564" ht="27.6" customHeight="1" x14ac:dyDescent="0.25"/>
    <row r="3565" ht="27.6" customHeight="1" x14ac:dyDescent="0.25"/>
    <row r="3566" ht="27.6" customHeight="1" x14ac:dyDescent="0.25"/>
    <row r="3567" ht="27.6" customHeight="1" x14ac:dyDescent="0.25"/>
    <row r="3568" ht="27.6" customHeight="1" x14ac:dyDescent="0.25"/>
    <row r="3569" ht="27.6" customHeight="1" x14ac:dyDescent="0.25"/>
    <row r="3570" ht="27.6" customHeight="1" x14ac:dyDescent="0.25"/>
    <row r="3571" ht="27.6" customHeight="1" x14ac:dyDescent="0.25"/>
    <row r="3572" ht="27.6" customHeight="1" x14ac:dyDescent="0.25"/>
    <row r="3573" ht="27.6" customHeight="1" x14ac:dyDescent="0.25"/>
    <row r="3574" ht="27.6" customHeight="1" x14ac:dyDescent="0.25"/>
    <row r="3575" ht="27.6" customHeight="1" x14ac:dyDescent="0.25"/>
    <row r="3576" ht="27.6" customHeight="1" x14ac:dyDescent="0.25"/>
    <row r="3577" ht="27.6" customHeight="1" x14ac:dyDescent="0.25"/>
    <row r="3578" ht="27.6" customHeight="1" x14ac:dyDescent="0.25"/>
    <row r="3579" ht="27.6" customHeight="1" x14ac:dyDescent="0.25"/>
    <row r="3580" ht="27.6" customHeight="1" x14ac:dyDescent="0.25"/>
    <row r="3581" ht="27.6" customHeight="1" x14ac:dyDescent="0.25"/>
    <row r="3582" ht="27.6" customHeight="1" x14ac:dyDescent="0.25"/>
    <row r="3583" ht="27.6" customHeight="1" x14ac:dyDescent="0.25"/>
    <row r="3584" ht="27.6" customHeight="1" x14ac:dyDescent="0.25"/>
    <row r="3585" ht="27.6" customHeight="1" x14ac:dyDescent="0.25"/>
    <row r="3586" ht="27.6" customHeight="1" x14ac:dyDescent="0.25"/>
    <row r="3587" ht="27.6" customHeight="1" x14ac:dyDescent="0.25"/>
    <row r="3588" ht="27.6" customHeight="1" x14ac:dyDescent="0.25"/>
    <row r="3589" ht="27.6" customHeight="1" x14ac:dyDescent="0.25"/>
    <row r="3590" ht="27.6" customHeight="1" x14ac:dyDescent="0.25"/>
    <row r="3591" ht="27.6" customHeight="1" x14ac:dyDescent="0.25"/>
    <row r="3592" ht="27.6" customHeight="1" x14ac:dyDescent="0.25"/>
    <row r="3593" ht="27.6" customHeight="1" x14ac:dyDescent="0.25"/>
    <row r="3594" ht="27.6" customHeight="1" x14ac:dyDescent="0.25"/>
    <row r="3595" ht="27.6" customHeight="1" x14ac:dyDescent="0.25"/>
    <row r="3596" ht="27.6" customHeight="1" x14ac:dyDescent="0.25"/>
    <row r="3597" ht="27.6" customHeight="1" x14ac:dyDescent="0.25"/>
    <row r="3598" ht="27.6" customHeight="1" x14ac:dyDescent="0.25"/>
    <row r="3599" ht="27.6" customHeight="1" x14ac:dyDescent="0.25"/>
    <row r="3600" ht="27.6" customHeight="1" x14ac:dyDescent="0.25"/>
    <row r="3601" ht="27.6" customHeight="1" x14ac:dyDescent="0.25"/>
    <row r="3602" ht="27.6" customHeight="1" x14ac:dyDescent="0.25"/>
    <row r="3603" ht="27.6" customHeight="1" x14ac:dyDescent="0.25"/>
    <row r="3604" ht="27.6" customHeight="1" x14ac:dyDescent="0.25"/>
    <row r="3605" ht="27.6" customHeight="1" x14ac:dyDescent="0.25"/>
    <row r="3606" ht="27.6" customHeight="1" x14ac:dyDescent="0.25"/>
    <row r="3607" ht="27.6" customHeight="1" x14ac:dyDescent="0.25"/>
    <row r="3608" ht="27.6" customHeight="1" x14ac:dyDescent="0.25"/>
    <row r="3609" ht="27.6" customHeight="1" x14ac:dyDescent="0.25"/>
    <row r="3610" ht="27.6" customHeight="1" x14ac:dyDescent="0.25"/>
    <row r="3611" ht="27.6" customHeight="1" x14ac:dyDescent="0.25"/>
    <row r="3612" ht="27.6" customHeight="1" x14ac:dyDescent="0.25"/>
    <row r="3613" ht="27.6" customHeight="1" x14ac:dyDescent="0.25"/>
    <row r="3614" ht="27.6" customHeight="1" x14ac:dyDescent="0.25"/>
    <row r="3615" ht="27.6" customHeight="1" x14ac:dyDescent="0.25"/>
    <row r="3616" ht="27.6" customHeight="1" x14ac:dyDescent="0.25"/>
    <row r="3617" ht="27.6" customHeight="1" x14ac:dyDescent="0.25"/>
    <row r="3618" ht="27.6" customHeight="1" x14ac:dyDescent="0.25"/>
    <row r="3619" ht="27.6" customHeight="1" x14ac:dyDescent="0.25"/>
    <row r="3620" ht="27.6" customHeight="1" x14ac:dyDescent="0.25"/>
    <row r="3621" ht="27.6" customHeight="1" x14ac:dyDescent="0.25"/>
    <row r="3622" ht="27.6" customHeight="1" x14ac:dyDescent="0.25"/>
    <row r="3623" ht="27.6" customHeight="1" x14ac:dyDescent="0.25"/>
    <row r="3624" ht="27.6" customHeight="1" x14ac:dyDescent="0.25"/>
    <row r="3625" ht="27.6" customHeight="1" x14ac:dyDescent="0.25"/>
    <row r="3626" ht="27.6" customHeight="1" x14ac:dyDescent="0.25"/>
    <row r="3627" ht="27.6" customHeight="1" x14ac:dyDescent="0.25"/>
    <row r="3628" ht="27.6" customHeight="1" x14ac:dyDescent="0.25"/>
    <row r="3629" ht="27.6" customHeight="1" x14ac:dyDescent="0.25"/>
    <row r="3630" ht="27.6" customHeight="1" x14ac:dyDescent="0.25"/>
    <row r="3631" ht="27.6" customHeight="1" x14ac:dyDescent="0.25"/>
    <row r="3632" ht="27.6" customHeight="1" x14ac:dyDescent="0.25"/>
    <row r="3633" ht="27.6" customHeight="1" x14ac:dyDescent="0.25"/>
    <row r="3634" ht="27.6" customHeight="1" x14ac:dyDescent="0.25"/>
    <row r="3635" ht="27.6" customHeight="1" x14ac:dyDescent="0.25"/>
    <row r="3636" ht="27.6" customHeight="1" x14ac:dyDescent="0.25"/>
    <row r="3637" ht="27.6" customHeight="1" x14ac:dyDescent="0.25"/>
    <row r="3638" ht="27.6" customHeight="1" x14ac:dyDescent="0.25"/>
    <row r="3639" ht="27.6" customHeight="1" x14ac:dyDescent="0.25"/>
    <row r="3640" ht="27.6" customHeight="1" x14ac:dyDescent="0.25"/>
    <row r="3641" ht="27.6" customHeight="1" x14ac:dyDescent="0.25"/>
    <row r="3642" ht="27.6" customHeight="1" x14ac:dyDescent="0.25"/>
    <row r="3643" ht="27.6" customHeight="1" x14ac:dyDescent="0.25"/>
    <row r="3644" ht="27.6" customHeight="1" x14ac:dyDescent="0.25"/>
    <row r="3645" ht="27.6" customHeight="1" x14ac:dyDescent="0.25"/>
    <row r="3646" ht="27.6" customHeight="1" x14ac:dyDescent="0.25"/>
    <row r="3647" ht="27.6" customHeight="1" x14ac:dyDescent="0.25"/>
    <row r="3648" ht="27.6" customHeight="1" x14ac:dyDescent="0.25"/>
    <row r="3649" ht="27.6" customHeight="1" x14ac:dyDescent="0.25"/>
    <row r="3650" ht="27.6" customHeight="1" x14ac:dyDescent="0.25"/>
    <row r="3651" ht="27.6" customHeight="1" x14ac:dyDescent="0.25"/>
    <row r="3652" ht="27.6" customHeight="1" x14ac:dyDescent="0.25"/>
    <row r="3653" ht="27.6" customHeight="1" x14ac:dyDescent="0.25"/>
    <row r="3654" ht="27.6" customHeight="1" x14ac:dyDescent="0.25"/>
    <row r="3655" ht="27.6" customHeight="1" x14ac:dyDescent="0.25"/>
    <row r="3656" ht="27.6" customHeight="1" x14ac:dyDescent="0.25"/>
    <row r="3657" ht="27.6" customHeight="1" x14ac:dyDescent="0.25"/>
    <row r="3658" ht="27.6" customHeight="1" x14ac:dyDescent="0.25"/>
    <row r="3659" ht="27.6" customHeight="1" x14ac:dyDescent="0.25"/>
    <row r="3660" ht="27.6" customHeight="1" x14ac:dyDescent="0.25"/>
    <row r="3661" ht="27.6" customHeight="1" x14ac:dyDescent="0.25"/>
    <row r="3662" ht="27.6" customHeight="1" x14ac:dyDescent="0.25"/>
    <row r="3663" ht="27.6" customHeight="1" x14ac:dyDescent="0.25"/>
    <row r="3664" ht="27.6" customHeight="1" x14ac:dyDescent="0.25"/>
    <row r="3665" ht="27.6" customHeight="1" x14ac:dyDescent="0.25"/>
    <row r="3666" ht="27.6" customHeight="1" x14ac:dyDescent="0.25"/>
    <row r="3667" ht="27.6" customHeight="1" x14ac:dyDescent="0.25"/>
    <row r="3668" ht="27.6" customHeight="1" x14ac:dyDescent="0.25"/>
    <row r="3669" ht="27.6" customHeight="1" x14ac:dyDescent="0.25"/>
    <row r="3670" ht="27.6" customHeight="1" x14ac:dyDescent="0.25"/>
    <row r="3671" ht="27.6" customHeight="1" x14ac:dyDescent="0.25"/>
    <row r="3672" ht="27.6" customHeight="1" x14ac:dyDescent="0.25"/>
    <row r="3673" ht="27.6" customHeight="1" x14ac:dyDescent="0.25"/>
    <row r="3674" ht="27.6" customHeight="1" x14ac:dyDescent="0.25"/>
    <row r="3675" ht="27.6" customHeight="1" x14ac:dyDescent="0.25"/>
    <row r="3676" ht="27.6" customHeight="1" x14ac:dyDescent="0.25"/>
    <row r="3677" ht="27.6" customHeight="1" x14ac:dyDescent="0.25"/>
    <row r="3678" ht="27.6" customHeight="1" x14ac:dyDescent="0.25"/>
    <row r="3679" ht="27.6" customHeight="1" x14ac:dyDescent="0.25"/>
    <row r="3680" ht="27.6" customHeight="1" x14ac:dyDescent="0.25"/>
    <row r="3681" ht="27.6" customHeight="1" x14ac:dyDescent="0.25"/>
    <row r="3682" ht="27.6" customHeight="1" x14ac:dyDescent="0.25"/>
    <row r="3683" ht="27.6" customHeight="1" x14ac:dyDescent="0.25"/>
    <row r="3684" ht="27.6" customHeight="1" x14ac:dyDescent="0.25"/>
    <row r="3685" ht="27.6" customHeight="1" x14ac:dyDescent="0.25"/>
    <row r="3686" ht="27.6" customHeight="1" x14ac:dyDescent="0.25"/>
    <row r="3687" ht="27.6" customHeight="1" x14ac:dyDescent="0.25"/>
    <row r="3688" ht="27.6" customHeight="1" x14ac:dyDescent="0.25"/>
    <row r="3689" ht="27.6" customHeight="1" x14ac:dyDescent="0.25"/>
    <row r="3690" ht="27.6" customHeight="1" x14ac:dyDescent="0.25"/>
    <row r="3691" ht="27.6" customHeight="1" x14ac:dyDescent="0.25"/>
    <row r="3692" ht="27.6" customHeight="1" x14ac:dyDescent="0.25"/>
    <row r="3693" ht="27.6" customHeight="1" x14ac:dyDescent="0.25"/>
    <row r="3694" ht="27.6" customHeight="1" x14ac:dyDescent="0.25"/>
    <row r="3695" ht="27.6" customHeight="1" x14ac:dyDescent="0.25"/>
    <row r="3696" ht="27.6" customHeight="1" x14ac:dyDescent="0.25"/>
    <row r="3697" ht="27.6" customHeight="1" x14ac:dyDescent="0.25"/>
    <row r="3698" ht="27.6" customHeight="1" x14ac:dyDescent="0.25"/>
    <row r="3699" ht="27.6" customHeight="1" x14ac:dyDescent="0.25"/>
    <row r="3700" ht="27.6" customHeight="1" x14ac:dyDescent="0.25"/>
    <row r="3701" ht="27.6" customHeight="1" x14ac:dyDescent="0.25"/>
    <row r="3702" ht="27.6" customHeight="1" x14ac:dyDescent="0.25"/>
    <row r="3703" ht="27.6" customHeight="1" x14ac:dyDescent="0.25"/>
    <row r="3704" ht="27.6" customHeight="1" x14ac:dyDescent="0.25"/>
    <row r="3705" ht="27.6" customHeight="1" x14ac:dyDescent="0.25"/>
    <row r="3706" ht="27.6" customHeight="1" x14ac:dyDescent="0.25"/>
    <row r="3707" ht="27.6" customHeight="1" x14ac:dyDescent="0.25"/>
    <row r="3708" ht="27.6" customHeight="1" x14ac:dyDescent="0.25"/>
    <row r="3709" ht="27.6" customHeight="1" x14ac:dyDescent="0.25"/>
    <row r="3710" ht="27.6" customHeight="1" x14ac:dyDescent="0.25"/>
    <row r="3711" ht="27.6" customHeight="1" x14ac:dyDescent="0.25"/>
    <row r="3712" ht="27.6" customHeight="1" x14ac:dyDescent="0.25"/>
    <row r="3713" ht="27.6" customHeight="1" x14ac:dyDescent="0.25"/>
    <row r="3714" ht="27.6" customHeight="1" x14ac:dyDescent="0.25"/>
    <row r="3715" ht="27.6" customHeight="1" x14ac:dyDescent="0.25"/>
    <row r="3716" ht="27.6" customHeight="1" x14ac:dyDescent="0.25"/>
    <row r="3717" ht="27.6" customHeight="1" x14ac:dyDescent="0.25"/>
    <row r="3718" ht="27.6" customHeight="1" x14ac:dyDescent="0.25"/>
    <row r="3719" ht="27.6" customHeight="1" x14ac:dyDescent="0.25"/>
    <row r="3720" ht="27.6" customHeight="1" x14ac:dyDescent="0.25"/>
    <row r="3721" ht="27.6" customHeight="1" x14ac:dyDescent="0.25"/>
    <row r="3722" ht="27.6" customHeight="1" x14ac:dyDescent="0.25"/>
    <row r="3723" ht="27.6" customHeight="1" x14ac:dyDescent="0.25"/>
    <row r="3724" ht="27.6" customHeight="1" x14ac:dyDescent="0.25"/>
    <row r="3725" ht="27.6" customHeight="1" x14ac:dyDescent="0.25"/>
    <row r="3726" ht="27.6" customHeight="1" x14ac:dyDescent="0.25"/>
    <row r="3727" ht="27.6" customHeight="1" x14ac:dyDescent="0.25"/>
    <row r="3728" ht="27.6" customHeight="1" x14ac:dyDescent="0.25"/>
    <row r="3729" ht="27.6" customHeight="1" x14ac:dyDescent="0.25"/>
    <row r="3730" ht="27.6" customHeight="1" x14ac:dyDescent="0.25"/>
    <row r="3731" ht="27.6" customHeight="1" x14ac:dyDescent="0.25"/>
    <row r="3732" ht="27.6" customHeight="1" x14ac:dyDescent="0.25"/>
    <row r="3733" ht="27.6" customHeight="1" x14ac:dyDescent="0.25"/>
    <row r="3734" ht="27.6" customHeight="1" x14ac:dyDescent="0.25"/>
    <row r="3735" ht="27.6" customHeight="1" x14ac:dyDescent="0.25"/>
    <row r="3736" ht="27.6" customHeight="1" x14ac:dyDescent="0.25"/>
    <row r="3737" ht="27.6" customHeight="1" x14ac:dyDescent="0.25"/>
    <row r="3738" ht="27.6" customHeight="1" x14ac:dyDescent="0.25"/>
    <row r="3739" ht="27.6" customHeight="1" x14ac:dyDescent="0.25"/>
    <row r="3740" ht="27.6" customHeight="1" x14ac:dyDescent="0.25"/>
    <row r="3741" ht="27.6" customHeight="1" x14ac:dyDescent="0.25"/>
    <row r="3742" ht="27.6" customHeight="1" x14ac:dyDescent="0.25"/>
    <row r="3743" ht="27.6" customHeight="1" x14ac:dyDescent="0.25"/>
    <row r="3744" ht="27.6" customHeight="1" x14ac:dyDescent="0.25"/>
    <row r="3745" ht="27.6" customHeight="1" x14ac:dyDescent="0.25"/>
    <row r="3746" ht="27.6" customHeight="1" x14ac:dyDescent="0.25"/>
    <row r="3747" ht="27.6" customHeight="1" x14ac:dyDescent="0.25"/>
    <row r="3748" ht="27.6" customHeight="1" x14ac:dyDescent="0.25"/>
    <row r="3749" ht="27.6" customHeight="1" x14ac:dyDescent="0.25"/>
    <row r="3750" ht="27.6" customHeight="1" x14ac:dyDescent="0.25"/>
    <row r="3751" ht="27.6" customHeight="1" x14ac:dyDescent="0.25"/>
    <row r="3752" ht="27.6" customHeight="1" x14ac:dyDescent="0.25"/>
    <row r="3753" ht="27.6" customHeight="1" x14ac:dyDescent="0.25"/>
    <row r="3754" ht="27.6" customHeight="1" x14ac:dyDescent="0.25"/>
    <row r="3755" ht="27.6" customHeight="1" x14ac:dyDescent="0.25"/>
    <row r="3756" ht="27.6" customHeight="1" x14ac:dyDescent="0.25"/>
    <row r="3757" ht="27.6" customHeight="1" x14ac:dyDescent="0.25"/>
    <row r="3758" ht="27.6" customHeight="1" x14ac:dyDescent="0.25"/>
    <row r="3759" ht="27.6" customHeight="1" x14ac:dyDescent="0.25"/>
    <row r="3760" ht="27.6" customHeight="1" x14ac:dyDescent="0.25"/>
    <row r="3761" ht="27.6" customHeight="1" x14ac:dyDescent="0.25"/>
    <row r="3762" ht="27.6" customHeight="1" x14ac:dyDescent="0.25"/>
    <row r="3763" ht="27.6" customHeight="1" x14ac:dyDescent="0.25"/>
    <row r="3764" ht="27.6" customHeight="1" x14ac:dyDescent="0.25"/>
    <row r="3765" ht="27.6" customHeight="1" x14ac:dyDescent="0.25"/>
    <row r="3766" ht="27.6" customHeight="1" x14ac:dyDescent="0.25"/>
    <row r="3767" ht="27.6" customHeight="1" x14ac:dyDescent="0.25"/>
    <row r="3768" ht="27.6" customHeight="1" x14ac:dyDescent="0.25"/>
    <row r="3769" ht="27.6" customHeight="1" x14ac:dyDescent="0.25"/>
    <row r="3770" ht="27.6" customHeight="1" x14ac:dyDescent="0.25"/>
    <row r="3771" ht="27.6" customHeight="1" x14ac:dyDescent="0.25"/>
    <row r="3772" ht="27.6" customHeight="1" x14ac:dyDescent="0.25"/>
    <row r="3773" ht="27.6" customHeight="1" x14ac:dyDescent="0.25"/>
    <row r="3774" ht="27.6" customHeight="1" x14ac:dyDescent="0.25"/>
    <row r="3775" ht="27.6" customHeight="1" x14ac:dyDescent="0.25"/>
    <row r="3776" ht="27.6" customHeight="1" x14ac:dyDescent="0.25"/>
    <row r="3777" ht="27.6" customHeight="1" x14ac:dyDescent="0.25"/>
    <row r="3778" ht="27.6" customHeight="1" x14ac:dyDescent="0.25"/>
    <row r="3779" ht="27.6" customHeight="1" x14ac:dyDescent="0.25"/>
    <row r="3780" ht="27.6" customHeight="1" x14ac:dyDescent="0.25"/>
    <row r="3781" ht="27.6" customHeight="1" x14ac:dyDescent="0.25"/>
    <row r="3782" ht="27.6" customHeight="1" x14ac:dyDescent="0.25"/>
    <row r="3783" ht="27.6" customHeight="1" x14ac:dyDescent="0.25"/>
    <row r="3784" ht="27.6" customHeight="1" x14ac:dyDescent="0.25"/>
    <row r="3785" ht="27.6" customHeight="1" x14ac:dyDescent="0.25"/>
    <row r="3786" ht="27.6" customHeight="1" x14ac:dyDescent="0.25"/>
    <row r="3787" ht="27.6" customHeight="1" x14ac:dyDescent="0.25"/>
    <row r="3788" ht="27.6" customHeight="1" x14ac:dyDescent="0.25"/>
    <row r="3789" ht="27.6" customHeight="1" x14ac:dyDescent="0.25"/>
    <row r="3790" ht="27.6" customHeight="1" x14ac:dyDescent="0.25"/>
    <row r="3791" ht="27.6" customHeight="1" x14ac:dyDescent="0.25"/>
    <row r="3792" ht="27.6" customHeight="1" x14ac:dyDescent="0.25"/>
    <row r="3793" ht="27.6" customHeight="1" x14ac:dyDescent="0.25"/>
    <row r="3794" ht="27.6" customHeight="1" x14ac:dyDescent="0.25"/>
    <row r="3795" ht="27.6" customHeight="1" x14ac:dyDescent="0.25"/>
    <row r="3796" ht="27.6" customHeight="1" x14ac:dyDescent="0.25"/>
    <row r="3797" ht="27.6" customHeight="1" x14ac:dyDescent="0.25"/>
    <row r="3798" ht="27.6" customHeight="1" x14ac:dyDescent="0.25"/>
    <row r="3799" ht="27.6" customHeight="1" x14ac:dyDescent="0.25"/>
    <row r="3800" ht="27.6" customHeight="1" x14ac:dyDescent="0.25"/>
    <row r="3801" ht="27.6" customHeight="1" x14ac:dyDescent="0.25"/>
    <row r="3802" ht="27.6" customHeight="1" x14ac:dyDescent="0.25"/>
    <row r="3803" ht="27.6" customHeight="1" x14ac:dyDescent="0.25"/>
    <row r="3804" ht="27.6" customHeight="1" x14ac:dyDescent="0.25"/>
    <row r="3805" ht="27.6" customHeight="1" x14ac:dyDescent="0.25"/>
    <row r="3806" ht="27.6" customHeight="1" x14ac:dyDescent="0.25"/>
    <row r="3807" ht="27.6" customHeight="1" x14ac:dyDescent="0.25"/>
    <row r="3808" ht="27.6" customHeight="1" x14ac:dyDescent="0.25"/>
    <row r="3809" ht="27.6" customHeight="1" x14ac:dyDescent="0.25"/>
    <row r="3810" ht="27.6" customHeight="1" x14ac:dyDescent="0.25"/>
    <row r="3811" ht="27.6" customHeight="1" x14ac:dyDescent="0.25"/>
    <row r="3812" ht="27.6" customHeight="1" x14ac:dyDescent="0.25"/>
    <row r="3813" ht="27.6" customHeight="1" x14ac:dyDescent="0.25"/>
    <row r="3814" ht="27.6" customHeight="1" x14ac:dyDescent="0.25"/>
    <row r="3815" ht="27.6" customHeight="1" x14ac:dyDescent="0.25"/>
    <row r="3816" ht="27.6" customHeight="1" x14ac:dyDescent="0.25"/>
    <row r="3817" ht="27.6" customHeight="1" x14ac:dyDescent="0.25"/>
    <row r="3818" ht="27.6" customHeight="1" x14ac:dyDescent="0.25"/>
    <row r="3819" ht="27.6" customHeight="1" x14ac:dyDescent="0.25"/>
    <row r="3820" ht="27.6" customHeight="1" x14ac:dyDescent="0.25"/>
    <row r="3821" ht="27.6" customHeight="1" x14ac:dyDescent="0.25"/>
    <row r="3822" ht="27.6" customHeight="1" x14ac:dyDescent="0.25"/>
    <row r="3823" ht="27.6" customHeight="1" x14ac:dyDescent="0.25"/>
    <row r="3824" ht="27.6" customHeight="1" x14ac:dyDescent="0.25"/>
    <row r="3825" ht="27.6" customHeight="1" x14ac:dyDescent="0.25"/>
    <row r="3826" ht="27.6" customHeight="1" x14ac:dyDescent="0.25"/>
    <row r="3827" ht="27.6" customHeight="1" x14ac:dyDescent="0.25"/>
    <row r="3828" ht="27.6" customHeight="1" x14ac:dyDescent="0.25"/>
    <row r="3829" ht="27.6" customHeight="1" x14ac:dyDescent="0.25"/>
    <row r="3830" ht="27.6" customHeight="1" x14ac:dyDescent="0.25"/>
    <row r="3831" ht="27.6" customHeight="1" x14ac:dyDescent="0.25"/>
    <row r="3832" ht="27.6" customHeight="1" x14ac:dyDescent="0.25"/>
    <row r="3833" ht="27.6" customHeight="1" x14ac:dyDescent="0.25"/>
    <row r="3834" ht="27.6" customHeight="1" x14ac:dyDescent="0.25"/>
    <row r="3835" ht="27.6" customHeight="1" x14ac:dyDescent="0.25"/>
    <row r="3836" ht="27.6" customHeight="1" x14ac:dyDescent="0.25"/>
    <row r="3837" ht="27.6" customHeight="1" x14ac:dyDescent="0.25"/>
    <row r="3838" ht="27.6" customHeight="1" x14ac:dyDescent="0.25"/>
    <row r="3839" ht="27.6" customHeight="1" x14ac:dyDescent="0.25"/>
    <row r="3840" ht="27.6" customHeight="1" x14ac:dyDescent="0.25"/>
    <row r="3841" ht="27.6" customHeight="1" x14ac:dyDescent="0.25"/>
    <row r="3842" ht="27.6" customHeight="1" x14ac:dyDescent="0.25"/>
    <row r="3843" ht="27.6" customHeight="1" x14ac:dyDescent="0.25"/>
    <row r="3844" ht="27.6" customHeight="1" x14ac:dyDescent="0.25"/>
    <row r="3845" ht="27.6" customHeight="1" x14ac:dyDescent="0.25"/>
    <row r="3846" ht="27.6" customHeight="1" x14ac:dyDescent="0.25"/>
    <row r="3847" ht="27.6" customHeight="1" x14ac:dyDescent="0.25"/>
    <row r="3848" ht="27.6" customHeight="1" x14ac:dyDescent="0.25"/>
    <row r="3849" ht="27.6" customHeight="1" x14ac:dyDescent="0.25"/>
    <row r="3850" ht="27.6" customHeight="1" x14ac:dyDescent="0.25"/>
    <row r="3851" ht="27.6" customHeight="1" x14ac:dyDescent="0.25"/>
    <row r="3852" ht="27.6" customHeight="1" x14ac:dyDescent="0.25"/>
    <row r="3853" ht="27.6" customHeight="1" x14ac:dyDescent="0.25"/>
    <row r="3854" ht="27.6" customHeight="1" x14ac:dyDescent="0.25"/>
    <row r="3855" ht="27.6" customHeight="1" x14ac:dyDescent="0.25"/>
    <row r="3856" ht="27.6" customHeight="1" x14ac:dyDescent="0.25"/>
    <row r="3857" ht="27.6" customHeight="1" x14ac:dyDescent="0.25"/>
    <row r="3858" ht="27.6" customHeight="1" x14ac:dyDescent="0.25"/>
    <row r="3859" ht="27.6" customHeight="1" x14ac:dyDescent="0.25"/>
    <row r="3860" ht="27.6" customHeight="1" x14ac:dyDescent="0.25"/>
    <row r="3861" ht="27.6" customHeight="1" x14ac:dyDescent="0.25"/>
    <row r="3862" ht="27.6" customHeight="1" x14ac:dyDescent="0.25"/>
    <row r="3863" ht="27.6" customHeight="1" x14ac:dyDescent="0.25"/>
    <row r="3864" ht="27.6" customHeight="1" x14ac:dyDescent="0.25"/>
    <row r="3865" ht="27.6" customHeight="1" x14ac:dyDescent="0.25"/>
    <row r="3866" ht="27.6" customHeight="1" x14ac:dyDescent="0.25"/>
    <row r="3867" ht="27.6" customHeight="1" x14ac:dyDescent="0.25"/>
    <row r="3868" ht="27.6" customHeight="1" x14ac:dyDescent="0.25"/>
    <row r="3869" ht="27.6" customHeight="1" x14ac:dyDescent="0.25"/>
    <row r="3870" ht="27.6" customHeight="1" x14ac:dyDescent="0.25"/>
    <row r="3871" ht="27.6" customHeight="1" x14ac:dyDescent="0.25"/>
    <row r="3872" ht="27.6" customHeight="1" x14ac:dyDescent="0.25"/>
    <row r="3873" ht="27.6" customHeight="1" x14ac:dyDescent="0.25"/>
    <row r="3874" ht="27.6" customHeight="1" x14ac:dyDescent="0.25"/>
    <row r="3875" ht="27.6" customHeight="1" x14ac:dyDescent="0.25"/>
    <row r="3876" ht="27.6" customHeight="1" x14ac:dyDescent="0.25"/>
    <row r="3877" ht="27.6" customHeight="1" x14ac:dyDescent="0.25"/>
    <row r="3878" ht="27.6" customHeight="1" x14ac:dyDescent="0.25"/>
    <row r="3879" ht="27.6" customHeight="1" x14ac:dyDescent="0.25"/>
    <row r="3880" ht="27.6" customHeight="1" x14ac:dyDescent="0.25"/>
    <row r="3881" ht="27.6" customHeight="1" x14ac:dyDescent="0.25"/>
    <row r="3882" ht="27.6" customHeight="1" x14ac:dyDescent="0.25"/>
    <row r="3883" ht="27.6" customHeight="1" x14ac:dyDescent="0.25"/>
    <row r="3884" ht="27.6" customHeight="1" x14ac:dyDescent="0.25"/>
    <row r="3885" ht="27.6" customHeight="1" x14ac:dyDescent="0.25"/>
    <row r="3886" ht="27.6" customHeight="1" x14ac:dyDescent="0.25"/>
    <row r="3887" ht="27.6" customHeight="1" x14ac:dyDescent="0.25"/>
    <row r="3888" ht="27.6" customHeight="1" x14ac:dyDescent="0.25"/>
    <row r="3889" ht="27.6" customHeight="1" x14ac:dyDescent="0.25"/>
    <row r="3890" ht="27.6" customHeight="1" x14ac:dyDescent="0.25"/>
    <row r="3891" ht="27.6" customHeight="1" x14ac:dyDescent="0.25"/>
    <row r="3892" ht="27.6" customHeight="1" x14ac:dyDescent="0.25"/>
    <row r="3893" ht="27.6" customHeight="1" x14ac:dyDescent="0.25"/>
    <row r="3894" ht="27.6" customHeight="1" x14ac:dyDescent="0.25"/>
    <row r="3895" ht="27.6" customHeight="1" x14ac:dyDescent="0.25"/>
    <row r="3896" ht="27.6" customHeight="1" x14ac:dyDescent="0.25"/>
    <row r="3897" ht="27.6" customHeight="1" x14ac:dyDescent="0.25"/>
    <row r="3898" ht="27.6" customHeight="1" x14ac:dyDescent="0.25"/>
    <row r="3899" ht="27.6" customHeight="1" x14ac:dyDescent="0.25"/>
    <row r="3900" ht="27.6" customHeight="1" x14ac:dyDescent="0.25"/>
    <row r="3901" ht="27.6" customHeight="1" x14ac:dyDescent="0.25"/>
    <row r="3902" ht="27.6" customHeight="1" x14ac:dyDescent="0.25"/>
    <row r="3903" ht="27.6" customHeight="1" x14ac:dyDescent="0.25"/>
    <row r="3904" ht="27.6" customHeight="1" x14ac:dyDescent="0.25"/>
    <row r="3905" ht="27.6" customHeight="1" x14ac:dyDescent="0.25"/>
    <row r="3906" ht="27.6" customHeight="1" x14ac:dyDescent="0.25"/>
    <row r="3907" ht="27.6" customHeight="1" x14ac:dyDescent="0.25"/>
    <row r="3908" ht="27.6" customHeight="1" x14ac:dyDescent="0.25"/>
    <row r="3909" ht="27.6" customHeight="1" x14ac:dyDescent="0.25"/>
    <row r="3910" ht="27.6" customHeight="1" x14ac:dyDescent="0.25"/>
    <row r="3911" ht="27.6" customHeight="1" x14ac:dyDescent="0.25"/>
    <row r="3912" ht="27.6" customHeight="1" x14ac:dyDescent="0.25"/>
    <row r="3913" ht="27.6" customHeight="1" x14ac:dyDescent="0.25"/>
    <row r="3914" ht="27.6" customHeight="1" x14ac:dyDescent="0.25"/>
    <row r="3915" ht="27.6" customHeight="1" x14ac:dyDescent="0.25"/>
    <row r="3916" ht="27.6" customHeight="1" x14ac:dyDescent="0.25"/>
    <row r="3917" ht="27.6" customHeight="1" x14ac:dyDescent="0.25"/>
    <row r="3918" ht="27.6" customHeight="1" x14ac:dyDescent="0.25"/>
    <row r="3919" ht="27.6" customHeight="1" x14ac:dyDescent="0.25"/>
    <row r="3920" ht="27.6" customHeight="1" x14ac:dyDescent="0.25"/>
    <row r="3921" ht="27.6" customHeight="1" x14ac:dyDescent="0.25"/>
    <row r="3922" ht="27.6" customHeight="1" x14ac:dyDescent="0.25"/>
    <row r="3923" ht="27.6" customHeight="1" x14ac:dyDescent="0.25"/>
    <row r="3924" ht="27.6" customHeight="1" x14ac:dyDescent="0.25"/>
    <row r="3925" ht="27.6" customHeight="1" x14ac:dyDescent="0.25"/>
    <row r="3926" ht="27.6" customHeight="1" x14ac:dyDescent="0.25"/>
    <row r="3927" ht="27.6" customHeight="1" x14ac:dyDescent="0.25"/>
    <row r="3928" ht="27.6" customHeight="1" x14ac:dyDescent="0.25"/>
    <row r="3929" ht="27.6" customHeight="1" x14ac:dyDescent="0.25"/>
    <row r="3930" ht="27.6" customHeight="1" x14ac:dyDescent="0.25"/>
    <row r="3931" ht="27.6" customHeight="1" x14ac:dyDescent="0.25"/>
    <row r="3932" ht="27.6" customHeight="1" x14ac:dyDescent="0.25"/>
    <row r="3933" ht="27.6" customHeight="1" x14ac:dyDescent="0.25"/>
    <row r="3934" ht="27.6" customHeight="1" x14ac:dyDescent="0.25"/>
    <row r="3935" ht="27.6" customHeight="1" x14ac:dyDescent="0.25"/>
    <row r="3936" ht="27.6" customHeight="1" x14ac:dyDescent="0.25"/>
    <row r="3937" ht="27.6" customHeight="1" x14ac:dyDescent="0.25"/>
    <row r="3938" ht="27.6" customHeight="1" x14ac:dyDescent="0.25"/>
    <row r="3939" ht="27.6" customHeight="1" x14ac:dyDescent="0.25"/>
    <row r="3940" ht="27.6" customHeight="1" x14ac:dyDescent="0.25"/>
    <row r="3941" ht="27.6" customHeight="1" x14ac:dyDescent="0.25"/>
    <row r="3942" ht="27.6" customHeight="1" x14ac:dyDescent="0.25"/>
    <row r="3943" ht="27.6" customHeight="1" x14ac:dyDescent="0.25"/>
    <row r="3944" ht="27.6" customHeight="1" x14ac:dyDescent="0.25"/>
    <row r="3945" ht="27.6" customHeight="1" x14ac:dyDescent="0.25"/>
    <row r="3946" ht="27.6" customHeight="1" x14ac:dyDescent="0.25"/>
    <row r="3947" ht="27.6" customHeight="1" x14ac:dyDescent="0.25"/>
    <row r="3948" ht="27.6" customHeight="1" x14ac:dyDescent="0.25"/>
    <row r="3949" ht="27.6" customHeight="1" x14ac:dyDescent="0.25"/>
    <row r="3950" ht="27.6" customHeight="1" x14ac:dyDescent="0.25"/>
    <row r="3951" ht="27.6" customHeight="1" x14ac:dyDescent="0.25"/>
    <row r="3952" ht="27.6" customHeight="1" x14ac:dyDescent="0.25"/>
    <row r="3953" ht="27.6" customHeight="1" x14ac:dyDescent="0.25"/>
    <row r="3954" ht="27.6" customHeight="1" x14ac:dyDescent="0.25"/>
    <row r="3955" ht="27.6" customHeight="1" x14ac:dyDescent="0.25"/>
    <row r="3956" ht="27.6" customHeight="1" x14ac:dyDescent="0.25"/>
    <row r="3957" ht="27.6" customHeight="1" x14ac:dyDescent="0.25"/>
    <row r="3958" ht="27.6" customHeight="1" x14ac:dyDescent="0.25"/>
    <row r="3959" ht="27.6" customHeight="1" x14ac:dyDescent="0.25"/>
    <row r="3960" ht="27.6" customHeight="1" x14ac:dyDescent="0.25"/>
    <row r="3961" ht="27.6" customHeight="1" x14ac:dyDescent="0.25"/>
    <row r="3962" ht="27.6" customHeight="1" x14ac:dyDescent="0.25"/>
    <row r="3963" ht="27.6" customHeight="1" x14ac:dyDescent="0.25"/>
    <row r="3964" ht="27.6" customHeight="1" x14ac:dyDescent="0.25"/>
    <row r="3965" ht="27.6" customHeight="1" x14ac:dyDescent="0.25"/>
    <row r="3966" ht="27.6" customHeight="1" x14ac:dyDescent="0.25"/>
    <row r="3967" ht="27.6" customHeight="1" x14ac:dyDescent="0.25"/>
    <row r="3968" ht="27.6" customHeight="1" x14ac:dyDescent="0.25"/>
    <row r="3969" ht="27.6" customHeight="1" x14ac:dyDescent="0.25"/>
    <row r="3970" ht="27.6" customHeight="1" x14ac:dyDescent="0.25"/>
    <row r="3971" ht="27.6" customHeight="1" x14ac:dyDescent="0.25"/>
    <row r="3972" ht="27.6" customHeight="1" x14ac:dyDescent="0.25"/>
    <row r="3973" ht="27.6" customHeight="1" x14ac:dyDescent="0.25"/>
    <row r="3974" ht="27.6" customHeight="1" x14ac:dyDescent="0.25"/>
    <row r="3975" ht="27.6" customHeight="1" x14ac:dyDescent="0.25"/>
    <row r="3976" ht="27.6" customHeight="1" x14ac:dyDescent="0.25"/>
    <row r="3977" ht="27.6" customHeight="1" x14ac:dyDescent="0.25"/>
    <row r="3978" ht="27.6" customHeight="1" x14ac:dyDescent="0.25"/>
    <row r="3979" ht="27.6" customHeight="1" x14ac:dyDescent="0.25"/>
    <row r="3980" ht="27.6" customHeight="1" x14ac:dyDescent="0.25"/>
    <row r="3981" ht="27.6" customHeight="1" x14ac:dyDescent="0.25"/>
    <row r="3982" ht="27.6" customHeight="1" x14ac:dyDescent="0.25"/>
    <row r="3983" ht="27.6" customHeight="1" x14ac:dyDescent="0.25"/>
    <row r="3984" ht="27.6" customHeight="1" x14ac:dyDescent="0.25"/>
    <row r="3985" ht="27.6" customHeight="1" x14ac:dyDescent="0.25"/>
    <row r="3986" ht="27.6" customHeight="1" x14ac:dyDescent="0.25"/>
    <row r="3987" ht="27.6" customHeight="1" x14ac:dyDescent="0.25"/>
    <row r="3988" ht="27.6" customHeight="1" x14ac:dyDescent="0.25"/>
    <row r="3989" ht="27.6" customHeight="1" x14ac:dyDescent="0.25"/>
    <row r="3990" ht="27.6" customHeight="1" x14ac:dyDescent="0.25"/>
    <row r="3991" ht="27.6" customHeight="1" x14ac:dyDescent="0.25"/>
    <row r="3992" ht="27.6" customHeight="1" x14ac:dyDescent="0.25"/>
    <row r="3993" ht="27.6" customHeight="1" x14ac:dyDescent="0.25"/>
    <row r="3994" ht="27.6" customHeight="1" x14ac:dyDescent="0.25"/>
    <row r="3995" ht="27.6" customHeight="1" x14ac:dyDescent="0.25"/>
    <row r="3996" ht="27.6" customHeight="1" x14ac:dyDescent="0.25"/>
    <row r="3997" ht="27.6" customHeight="1" x14ac:dyDescent="0.25"/>
    <row r="3998" ht="27.6" customHeight="1" x14ac:dyDescent="0.25"/>
    <row r="3999" ht="27.6" customHeight="1" x14ac:dyDescent="0.25"/>
    <row r="4000" ht="27.6" customHeight="1" x14ac:dyDescent="0.25"/>
    <row r="4001" ht="27.6" customHeight="1" x14ac:dyDescent="0.25"/>
    <row r="4002" ht="27.6" customHeight="1" x14ac:dyDescent="0.25"/>
    <row r="4003" ht="27.6" customHeight="1" x14ac:dyDescent="0.25"/>
    <row r="4004" ht="27.6" customHeight="1" x14ac:dyDescent="0.25"/>
    <row r="4005" ht="27.6" customHeight="1" x14ac:dyDescent="0.25"/>
    <row r="4006" ht="27.6" customHeight="1" x14ac:dyDescent="0.25"/>
    <row r="4007" ht="27.6" customHeight="1" x14ac:dyDescent="0.25"/>
    <row r="4008" ht="27.6" customHeight="1" x14ac:dyDescent="0.25"/>
    <row r="4009" ht="27.6" customHeight="1" x14ac:dyDescent="0.25"/>
    <row r="4010" ht="27.6" customHeight="1" x14ac:dyDescent="0.25"/>
    <row r="4011" ht="27.6" customHeight="1" x14ac:dyDescent="0.25"/>
    <row r="4012" ht="27.6" customHeight="1" x14ac:dyDescent="0.25"/>
    <row r="4013" ht="27.6" customHeight="1" x14ac:dyDescent="0.25"/>
    <row r="4014" ht="27.6" customHeight="1" x14ac:dyDescent="0.25"/>
    <row r="4015" ht="27.6" customHeight="1" x14ac:dyDescent="0.25"/>
    <row r="4016" ht="27.6" customHeight="1" x14ac:dyDescent="0.25"/>
    <row r="4017" ht="27.6" customHeight="1" x14ac:dyDescent="0.25"/>
    <row r="4018" ht="27.6" customHeight="1" x14ac:dyDescent="0.25"/>
    <row r="4019" ht="27.6" customHeight="1" x14ac:dyDescent="0.25"/>
    <row r="4020" ht="27.6" customHeight="1" x14ac:dyDescent="0.25"/>
    <row r="4021" ht="27.6" customHeight="1" x14ac:dyDescent="0.25"/>
    <row r="4022" ht="27.6" customHeight="1" x14ac:dyDescent="0.25"/>
    <row r="4023" ht="27.6" customHeight="1" x14ac:dyDescent="0.25"/>
    <row r="4024" ht="27.6" customHeight="1" x14ac:dyDescent="0.25"/>
    <row r="4025" ht="27.6" customHeight="1" x14ac:dyDescent="0.25"/>
    <row r="4026" ht="27.6" customHeight="1" x14ac:dyDescent="0.25"/>
    <row r="4027" ht="27.6" customHeight="1" x14ac:dyDescent="0.25"/>
    <row r="4028" ht="27.6" customHeight="1" x14ac:dyDescent="0.25"/>
    <row r="4029" ht="27.6" customHeight="1" x14ac:dyDescent="0.25"/>
    <row r="4030" ht="27.6" customHeight="1" x14ac:dyDescent="0.25"/>
    <row r="4031" ht="27.6" customHeight="1" x14ac:dyDescent="0.25"/>
    <row r="4032" ht="27.6" customHeight="1" x14ac:dyDescent="0.25"/>
    <row r="4033" ht="27.6" customHeight="1" x14ac:dyDescent="0.25"/>
    <row r="4034" ht="27.6" customHeight="1" x14ac:dyDescent="0.25"/>
    <row r="4035" ht="27.6" customHeight="1" x14ac:dyDescent="0.25"/>
    <row r="4036" ht="27.6" customHeight="1" x14ac:dyDescent="0.25"/>
    <row r="4037" ht="27.6" customHeight="1" x14ac:dyDescent="0.25"/>
    <row r="4038" ht="27.6" customHeight="1" x14ac:dyDescent="0.25"/>
    <row r="4039" ht="27.6" customHeight="1" x14ac:dyDescent="0.25"/>
    <row r="4040" ht="27.6" customHeight="1" x14ac:dyDescent="0.25"/>
    <row r="4041" ht="27.6" customHeight="1" x14ac:dyDescent="0.25"/>
    <row r="4042" ht="27.6" customHeight="1" x14ac:dyDescent="0.25"/>
    <row r="4043" ht="27.6" customHeight="1" x14ac:dyDescent="0.25"/>
    <row r="4044" ht="27.6" customHeight="1" x14ac:dyDescent="0.25"/>
    <row r="4045" ht="27.6" customHeight="1" x14ac:dyDescent="0.25"/>
    <row r="4046" ht="27.6" customHeight="1" x14ac:dyDescent="0.25"/>
    <row r="4047" ht="27.6" customHeight="1" x14ac:dyDescent="0.25"/>
    <row r="4048" ht="27.6" customHeight="1" x14ac:dyDescent="0.25"/>
    <row r="4049" ht="27.6" customHeight="1" x14ac:dyDescent="0.25"/>
    <row r="4050" ht="27.6" customHeight="1" x14ac:dyDescent="0.25"/>
    <row r="4051" ht="27.6" customHeight="1" x14ac:dyDescent="0.25"/>
    <row r="4052" ht="27.6" customHeight="1" x14ac:dyDescent="0.25"/>
    <row r="4053" ht="27.6" customHeight="1" x14ac:dyDescent="0.25"/>
    <row r="4054" ht="27.6" customHeight="1" x14ac:dyDescent="0.25"/>
    <row r="4055" ht="27.6" customHeight="1" x14ac:dyDescent="0.25"/>
    <row r="4056" ht="27.6" customHeight="1" x14ac:dyDescent="0.25"/>
    <row r="4057" ht="27.6" customHeight="1" x14ac:dyDescent="0.25"/>
    <row r="4058" ht="27.6" customHeight="1" x14ac:dyDescent="0.25"/>
    <row r="4059" ht="27.6" customHeight="1" x14ac:dyDescent="0.25"/>
    <row r="4060" ht="27.6" customHeight="1" x14ac:dyDescent="0.25"/>
    <row r="4061" ht="27.6" customHeight="1" x14ac:dyDescent="0.25"/>
    <row r="4062" ht="27.6" customHeight="1" x14ac:dyDescent="0.25"/>
    <row r="4063" ht="27.6" customHeight="1" x14ac:dyDescent="0.25"/>
    <row r="4064" ht="27.6" customHeight="1" x14ac:dyDescent="0.25"/>
    <row r="4065" ht="27.6" customHeight="1" x14ac:dyDescent="0.25"/>
    <row r="4066" ht="27.6" customHeight="1" x14ac:dyDescent="0.25"/>
    <row r="4067" ht="27.6" customHeight="1" x14ac:dyDescent="0.25"/>
    <row r="4068" ht="27.6" customHeight="1" x14ac:dyDescent="0.25"/>
    <row r="4069" ht="27.6" customHeight="1" x14ac:dyDescent="0.25"/>
    <row r="4070" ht="27.6" customHeight="1" x14ac:dyDescent="0.25"/>
    <row r="4071" ht="27.6" customHeight="1" x14ac:dyDescent="0.25"/>
    <row r="4072" ht="27.6" customHeight="1" x14ac:dyDescent="0.25"/>
    <row r="4073" ht="27.6" customHeight="1" x14ac:dyDescent="0.25"/>
    <row r="4074" ht="27.6" customHeight="1" x14ac:dyDescent="0.25"/>
    <row r="4075" ht="27.6" customHeight="1" x14ac:dyDescent="0.25"/>
    <row r="4076" ht="27.6" customHeight="1" x14ac:dyDescent="0.25"/>
    <row r="4077" ht="27.6" customHeight="1" x14ac:dyDescent="0.25"/>
    <row r="4078" ht="27.6" customHeight="1" x14ac:dyDescent="0.25"/>
    <row r="4079" ht="27.6" customHeight="1" x14ac:dyDescent="0.25"/>
    <row r="4080" ht="27.6" customHeight="1" x14ac:dyDescent="0.25"/>
    <row r="4081" ht="27.6" customHeight="1" x14ac:dyDescent="0.25"/>
    <row r="4082" ht="27.6" customHeight="1" x14ac:dyDescent="0.25"/>
    <row r="4083" ht="27.6" customHeight="1" x14ac:dyDescent="0.25"/>
    <row r="4084" ht="27.6" customHeight="1" x14ac:dyDescent="0.25"/>
    <row r="4085" ht="27.6" customHeight="1" x14ac:dyDescent="0.25"/>
    <row r="4086" ht="27.6" customHeight="1" x14ac:dyDescent="0.25"/>
    <row r="4087" ht="27.6" customHeight="1" x14ac:dyDescent="0.25"/>
    <row r="4088" ht="27.6" customHeight="1" x14ac:dyDescent="0.25"/>
    <row r="4089" ht="27.6" customHeight="1" x14ac:dyDescent="0.25"/>
    <row r="4090" ht="27.6" customHeight="1" x14ac:dyDescent="0.25"/>
    <row r="4091" ht="27.6" customHeight="1" x14ac:dyDescent="0.25"/>
    <row r="4092" ht="27.6" customHeight="1" x14ac:dyDescent="0.25"/>
    <row r="4093" ht="27.6" customHeight="1" x14ac:dyDescent="0.25"/>
    <row r="4094" ht="27.6" customHeight="1" x14ac:dyDescent="0.25"/>
    <row r="4095" ht="27.6" customHeight="1" x14ac:dyDescent="0.25"/>
    <row r="4096" ht="27.6" customHeight="1" x14ac:dyDescent="0.25"/>
    <row r="4097" ht="27.6" customHeight="1" x14ac:dyDescent="0.25"/>
    <row r="4098" ht="27.6" customHeight="1" x14ac:dyDescent="0.25"/>
    <row r="4099" ht="27.6" customHeight="1" x14ac:dyDescent="0.25"/>
    <row r="4100" ht="27.6" customHeight="1" x14ac:dyDescent="0.25"/>
    <row r="4101" ht="27.6" customHeight="1" x14ac:dyDescent="0.25"/>
    <row r="4102" ht="27.6" customHeight="1" x14ac:dyDescent="0.25"/>
    <row r="4103" ht="27.6" customHeight="1" x14ac:dyDescent="0.25"/>
    <row r="4104" ht="27.6" customHeight="1" x14ac:dyDescent="0.25"/>
    <row r="4105" ht="27.6" customHeight="1" x14ac:dyDescent="0.25"/>
    <row r="4106" ht="27.6" customHeight="1" x14ac:dyDescent="0.25"/>
    <row r="4107" ht="27.6" customHeight="1" x14ac:dyDescent="0.25"/>
    <row r="4108" ht="27.6" customHeight="1" x14ac:dyDescent="0.25"/>
    <row r="4109" ht="27.6" customHeight="1" x14ac:dyDescent="0.25"/>
    <row r="4110" ht="27.6" customHeight="1" x14ac:dyDescent="0.25"/>
    <row r="4111" ht="27.6" customHeight="1" x14ac:dyDescent="0.25"/>
    <row r="4112" ht="27.6" customHeight="1" x14ac:dyDescent="0.25"/>
    <row r="4113" ht="27.6" customHeight="1" x14ac:dyDescent="0.25"/>
    <row r="4114" ht="27.6" customHeight="1" x14ac:dyDescent="0.25"/>
    <row r="4115" ht="27.6" customHeight="1" x14ac:dyDescent="0.25"/>
    <row r="4116" ht="27.6" customHeight="1" x14ac:dyDescent="0.25"/>
    <row r="4117" ht="27.6" customHeight="1" x14ac:dyDescent="0.25"/>
    <row r="4118" ht="27.6" customHeight="1" x14ac:dyDescent="0.25"/>
    <row r="4119" ht="27.6" customHeight="1" x14ac:dyDescent="0.25"/>
    <row r="4120" ht="27.6" customHeight="1" x14ac:dyDescent="0.25"/>
    <row r="4121" ht="27.6" customHeight="1" x14ac:dyDescent="0.25"/>
    <row r="4122" ht="27.6" customHeight="1" x14ac:dyDescent="0.25"/>
    <row r="4123" ht="27.6" customHeight="1" x14ac:dyDescent="0.25"/>
    <row r="4124" ht="27.6" customHeight="1" x14ac:dyDescent="0.25"/>
    <row r="4125" ht="27.6" customHeight="1" x14ac:dyDescent="0.25"/>
    <row r="4126" ht="27.6" customHeight="1" x14ac:dyDescent="0.25"/>
    <row r="4127" ht="27.6" customHeight="1" x14ac:dyDescent="0.25"/>
    <row r="4128" ht="27.6" customHeight="1" x14ac:dyDescent="0.25"/>
    <row r="4129" ht="27.6" customHeight="1" x14ac:dyDescent="0.25"/>
    <row r="4130" ht="27.6" customHeight="1" x14ac:dyDescent="0.25"/>
    <row r="4131" ht="27.6" customHeight="1" x14ac:dyDescent="0.25"/>
    <row r="4132" ht="27.6" customHeight="1" x14ac:dyDescent="0.25"/>
    <row r="4133" ht="27.6" customHeight="1" x14ac:dyDescent="0.25"/>
    <row r="4134" ht="27.6" customHeight="1" x14ac:dyDescent="0.25"/>
    <row r="4135" ht="27.6" customHeight="1" x14ac:dyDescent="0.25"/>
    <row r="4136" ht="27.6" customHeight="1" x14ac:dyDescent="0.25"/>
    <row r="4137" ht="27.6" customHeight="1" x14ac:dyDescent="0.25"/>
    <row r="4138" ht="27.6" customHeight="1" x14ac:dyDescent="0.25"/>
    <row r="4139" ht="27.6" customHeight="1" x14ac:dyDescent="0.25"/>
    <row r="4140" ht="27.6" customHeight="1" x14ac:dyDescent="0.25"/>
    <row r="4141" ht="27.6" customHeight="1" x14ac:dyDescent="0.25"/>
    <row r="4142" ht="27.6" customHeight="1" x14ac:dyDescent="0.25"/>
    <row r="4143" ht="27.6" customHeight="1" x14ac:dyDescent="0.25"/>
    <row r="4144" ht="27.6" customHeight="1" x14ac:dyDescent="0.25"/>
    <row r="4145" ht="27.6" customHeight="1" x14ac:dyDescent="0.25"/>
    <row r="4146" ht="27.6" customHeight="1" x14ac:dyDescent="0.25"/>
    <row r="4147" ht="27.6" customHeight="1" x14ac:dyDescent="0.25"/>
    <row r="4148" ht="27.6" customHeight="1" x14ac:dyDescent="0.25"/>
    <row r="4149" ht="27.6" customHeight="1" x14ac:dyDescent="0.25"/>
    <row r="4150" ht="27.6" customHeight="1" x14ac:dyDescent="0.25"/>
    <row r="4151" ht="27.6" customHeight="1" x14ac:dyDescent="0.25"/>
    <row r="4152" ht="27.6" customHeight="1" x14ac:dyDescent="0.25"/>
    <row r="4153" ht="27.6" customHeight="1" x14ac:dyDescent="0.25"/>
    <row r="4154" ht="27.6" customHeight="1" x14ac:dyDescent="0.25"/>
    <row r="4155" ht="27.6" customHeight="1" x14ac:dyDescent="0.25"/>
    <row r="4156" ht="27.6" customHeight="1" x14ac:dyDescent="0.25"/>
    <row r="4157" ht="27.6" customHeight="1" x14ac:dyDescent="0.25"/>
    <row r="4158" ht="27.6" customHeight="1" x14ac:dyDescent="0.25"/>
    <row r="4159" ht="27.6" customHeight="1" x14ac:dyDescent="0.25"/>
    <row r="4160" ht="27.6" customHeight="1" x14ac:dyDescent="0.25"/>
  </sheetData>
  <sheetProtection formatCells="0" formatColumns="0" formatRows="0" selectLockedCells="1" sort="0" autoFilter="0" pivotTables="0"/>
  <autoFilter ref="C4:K4" xr:uid="{1255E335-7936-41EF-8AB3-D5E4C2D18601}"/>
  <phoneticPr fontId="2" type="noConversion"/>
  <conditionalFormatting sqref="D5:D11 D33:D2004">
    <cfRule type="cellIs" dxfId="38" priority="12" operator="equal">
      <formula>"Sim"</formula>
    </cfRule>
    <cfRule type="cellIs" dxfId="37" priority="13" operator="equal">
      <formula>"Não"</formula>
    </cfRule>
  </conditionalFormatting>
  <conditionalFormatting sqref="K5:K2004">
    <cfRule type="cellIs" dxfId="36" priority="7" operator="equal">
      <formula>"No iniciado"</formula>
    </cfRule>
    <cfRule type="cellIs" dxfId="35" priority="8" operator="equal">
      <formula>"Atrasado"</formula>
    </cfRule>
    <cfRule type="cellIs" dxfId="34" priority="9" operator="equal">
      <formula>"Completado con retraso"</formula>
    </cfRule>
    <cfRule type="cellIs" dxfId="33" priority="10" operator="equal">
      <formula>"Concluido"</formula>
    </cfRule>
    <cfRule type="cellIs" dxfId="32" priority="11" operator="equal">
      <formula>"En curso"</formula>
    </cfRule>
  </conditionalFormatting>
  <conditionalFormatting sqref="D12:D18">
    <cfRule type="cellIs" dxfId="31" priority="5" operator="equal">
      <formula>"Sim"</formula>
    </cfRule>
    <cfRule type="cellIs" dxfId="30" priority="6" operator="equal">
      <formula>"Não"</formula>
    </cfRule>
  </conditionalFormatting>
  <conditionalFormatting sqref="D19:D25">
    <cfRule type="cellIs" dxfId="29" priority="3" operator="equal">
      <formula>"Sim"</formula>
    </cfRule>
    <cfRule type="cellIs" dxfId="28" priority="4" operator="equal">
      <formula>"Não"</formula>
    </cfRule>
  </conditionalFormatting>
  <conditionalFormatting sqref="D26:D32">
    <cfRule type="cellIs" dxfId="27" priority="1" operator="equal">
      <formula>"Sim"</formula>
    </cfRule>
    <cfRule type="cellIs" dxfId="26" priority="2" operator="equal">
      <formula>"Não"</formula>
    </cfRule>
  </conditionalFormatting>
  <pageMargins left="0.51181102362204722" right="0.51181102362204722" top="0.78740157480314965" bottom="0.78740157480314965" header="0.31496062992125984" footer="0.31496062992125984"/>
  <pageSetup paperSize="9" scale="6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342C0C-D063-425E-8340-8388709771A7}">
          <x14:formula1>
            <xm:f>Analysis!$C$7:$C$12</xm:f>
          </x14:formula1>
          <xm:sqref>D5:D2004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86074-111D-4074-A93E-4FFC3AB985B6}">
  <sheetPr codeName="Sheet10">
    <pageSetUpPr fitToPage="1"/>
  </sheetPr>
  <dimension ref="B1:O2158"/>
  <sheetViews>
    <sheetView showGridLines="0" showRowColHeaders="0" tabSelected="1" zoomScaleNormal="100" workbookViewId="0">
      <pane ySplit="5" topLeftCell="A6" activePane="bottomLeft" state="frozen"/>
      <selection pane="bottomLeft"/>
    </sheetView>
  </sheetViews>
  <sheetFormatPr baseColWidth="10" defaultColWidth="8.85546875" defaultRowHeight="15" x14ac:dyDescent="0.25"/>
  <cols>
    <col min="1" max="1" width="1.28515625" style="43" customWidth="1"/>
    <col min="2" max="2" width="1.5703125" style="43" customWidth="1"/>
    <col min="3" max="3" width="10.7109375" style="47" customWidth="1"/>
    <col min="4" max="4" width="55.5703125" style="43" customWidth="1"/>
    <col min="5" max="5" width="30.42578125" style="47" customWidth="1"/>
    <col min="6" max="6" width="30.42578125" style="51" customWidth="1"/>
    <col min="7" max="16384" width="8.85546875" style="43"/>
  </cols>
  <sheetData>
    <row r="1" spans="3:15" s="40" customFormat="1" ht="39" customHeight="1" x14ac:dyDescent="0.25">
      <c r="C1" s="44"/>
      <c r="E1" s="44"/>
      <c r="F1" s="48"/>
    </row>
    <row r="2" spans="3:15" s="41" customFormat="1" ht="26.1" customHeight="1" x14ac:dyDescent="0.25">
      <c r="C2" s="45"/>
      <c r="E2" s="45"/>
      <c r="F2" s="49"/>
    </row>
    <row r="3" spans="3:15" s="42" customFormat="1" ht="37.9" customHeight="1" x14ac:dyDescent="0.25">
      <c r="C3" s="52"/>
      <c r="E3" s="46"/>
      <c r="F3" s="50"/>
    </row>
    <row r="4" spans="3:15" ht="20.25" customHeight="1" x14ac:dyDescent="0.25">
      <c r="C4" s="109" t="s">
        <v>233</v>
      </c>
    </row>
    <row r="5" spans="3:15" ht="27.6" customHeight="1" x14ac:dyDescent="0.25">
      <c r="C5" s="93" t="s">
        <v>8</v>
      </c>
      <c r="D5" s="67" t="s">
        <v>191</v>
      </c>
      <c r="E5" s="93" t="s">
        <v>156</v>
      </c>
      <c r="F5" s="93" t="s">
        <v>192</v>
      </c>
      <c r="H5" s="65" t="s">
        <v>193</v>
      </c>
      <c r="I5" s="65"/>
      <c r="J5" s="65"/>
      <c r="K5" s="65"/>
      <c r="L5" s="65"/>
      <c r="M5" s="65"/>
      <c r="N5" s="65"/>
      <c r="O5" s="65"/>
    </row>
    <row r="6" spans="3:15" ht="27.6" customHeight="1" x14ac:dyDescent="0.25">
      <c r="C6" s="110">
        <v>1</v>
      </c>
      <c r="D6" s="111" t="str">
        <f>IFERROR(VLOOKUP(C6,Opportunities!$P$5:$Q$404,2,FALSE),"")</f>
        <v>Planes de empleo y salario</v>
      </c>
      <c r="E6" s="112">
        <f>IFERROR(VLOOKUP(D6,Opportunities!$C$5:$H$404,6,FALSE),"")</f>
        <v>125</v>
      </c>
      <c r="F6" s="113" t="str">
        <f>IFERROR(IF(E6&lt;11,"Baja",IF(E6&lt;48,"Intermedia",IF(AND(E6&lt;&gt;"",E6&gt;=48),"Alta",""))),"")</f>
        <v>Alta</v>
      </c>
      <c r="H6" s="108"/>
      <c r="I6" s="108"/>
      <c r="J6" s="108"/>
      <c r="K6" s="108"/>
      <c r="L6" s="108"/>
      <c r="M6" s="108"/>
      <c r="N6" s="108"/>
      <c r="O6" s="108"/>
    </row>
    <row r="7" spans="3:15" ht="27.6" customHeight="1" x14ac:dyDescent="0.25">
      <c r="C7" s="110">
        <v>2</v>
      </c>
      <c r="D7" s="111" t="str">
        <f>IFERROR(VLOOKUP(C7,Opportunities!$P$5:$Q$404,2,FALSE),"")</f>
        <v>Mejorar el control financiero</v>
      </c>
      <c r="E7" s="112">
        <f>IFERROR(VLOOKUP(D7,Opportunities!$C$5:$H$404,6,FALSE),"")</f>
        <v>36</v>
      </c>
      <c r="F7" s="113" t="str">
        <f t="shared" ref="F7:F70" si="0">IFERROR(IF(E7&lt;11,"Baja",IF(E7&lt;48,"Intermedia",IF(AND(E7&lt;&gt;"",E7&gt;=48),"Alta",""))),"")</f>
        <v>Intermedia</v>
      </c>
      <c r="H7" s="108"/>
      <c r="I7" s="108"/>
      <c r="J7" s="108"/>
      <c r="K7" s="108"/>
      <c r="L7" s="108"/>
      <c r="M7" s="108"/>
      <c r="N7" s="108"/>
      <c r="O7" s="108"/>
    </row>
    <row r="8" spans="3:15" ht="27.6" customHeight="1" x14ac:dyDescent="0.25">
      <c r="C8" s="110">
        <v>3</v>
      </c>
      <c r="D8" s="111" t="str">
        <f>IFERROR(VLOOKUP(C8,Opportunities!$P$5:$Q$404,2,FALSE),"")</f>
        <v>Implementar el marketing digital</v>
      </c>
      <c r="E8" s="112">
        <f>IFERROR(VLOOKUP(D8,Opportunities!$C$5:$H$404,6,FALSE),"")</f>
        <v>16</v>
      </c>
      <c r="F8" s="113" t="str">
        <f t="shared" si="0"/>
        <v>Intermedia</v>
      </c>
      <c r="H8" s="108"/>
      <c r="I8" s="108"/>
      <c r="J8" s="108"/>
      <c r="K8" s="108"/>
      <c r="L8" s="108"/>
      <c r="M8" s="108"/>
      <c r="N8" s="108"/>
      <c r="O8" s="108"/>
    </row>
    <row r="9" spans="3:15" ht="27.6" customHeight="1" x14ac:dyDescent="0.25">
      <c r="C9" s="110">
        <v>4</v>
      </c>
      <c r="D9" s="111" t="str">
        <f>IFERROR(VLOOKUP(C9,Opportunities!$P$5:$Q$404,2,FALSE),"")</f>
        <v>Planificación estratégica</v>
      </c>
      <c r="E9" s="112">
        <f>IFERROR(VLOOKUP(D9,Opportunities!$C$5:$H$404,6,FALSE),"")</f>
        <v>12</v>
      </c>
      <c r="F9" s="113" t="str">
        <f t="shared" si="0"/>
        <v>Intermedia</v>
      </c>
      <c r="H9" s="108"/>
      <c r="I9" s="108"/>
      <c r="J9" s="108"/>
      <c r="K9" s="108"/>
      <c r="L9" s="108"/>
      <c r="M9" s="108"/>
      <c r="N9" s="108"/>
      <c r="O9" s="108"/>
    </row>
    <row r="10" spans="3:15" ht="27.6" customHeight="1" x14ac:dyDescent="0.25">
      <c r="C10" s="110">
        <v>5</v>
      </c>
      <c r="D10" s="111" t="str">
        <f>IFERROR(VLOOKUP(C10,Opportunities!$P$5:$Q$404,2,FALSE),"")</f>
        <v>Plan de objetivos</v>
      </c>
      <c r="E10" s="112">
        <f>IFERROR(VLOOKUP(D10,Opportunities!$C$5:$H$404,6,FALSE),"")</f>
        <v>5</v>
      </c>
      <c r="F10" s="113" t="str">
        <f t="shared" si="0"/>
        <v>Baja</v>
      </c>
      <c r="H10" s="108"/>
      <c r="I10" s="108"/>
      <c r="J10" s="108"/>
      <c r="K10" s="108"/>
      <c r="L10" s="108"/>
      <c r="M10" s="108"/>
      <c r="N10" s="108"/>
      <c r="O10" s="108"/>
    </row>
    <row r="11" spans="3:15" ht="27.6" customHeight="1" x14ac:dyDescent="0.25">
      <c r="C11" s="110">
        <v>6</v>
      </c>
      <c r="D11" s="111" t="str">
        <f>IFERROR(VLOOKUP(C11,Opportunities!$P$5:$Q$404,2,FALSE),"")</f>
        <v/>
      </c>
      <c r="E11" s="112" t="str">
        <f>IFERROR(VLOOKUP(D11,Opportunities!$C$5:$H$404,6,FALSE),"")</f>
        <v/>
      </c>
      <c r="F11" s="113" t="str">
        <f t="shared" si="0"/>
        <v/>
      </c>
      <c r="H11" s="108"/>
      <c r="I11" s="108"/>
      <c r="J11" s="108"/>
      <c r="K11" s="108"/>
      <c r="L11" s="108"/>
      <c r="M11" s="108"/>
      <c r="N11" s="108"/>
      <c r="O11" s="108"/>
    </row>
    <row r="12" spans="3:15" ht="27.6" customHeight="1" x14ac:dyDescent="0.25">
      <c r="C12" s="110">
        <v>7</v>
      </c>
      <c r="D12" s="111" t="str">
        <f>IFERROR(VLOOKUP(C12,Opportunities!$P$5:$Q$404,2,FALSE),"")</f>
        <v/>
      </c>
      <c r="E12" s="112" t="str">
        <f>IFERROR(VLOOKUP(D12,Opportunities!$C$5:$H$404,6,FALSE),"")</f>
        <v/>
      </c>
      <c r="F12" s="113" t="str">
        <f t="shared" si="0"/>
        <v/>
      </c>
      <c r="H12" s="108"/>
      <c r="I12" s="108"/>
      <c r="J12" s="108"/>
      <c r="K12" s="108"/>
      <c r="L12" s="108"/>
      <c r="M12" s="108"/>
      <c r="N12" s="108"/>
      <c r="O12" s="108"/>
    </row>
    <row r="13" spans="3:15" ht="27.6" customHeight="1" x14ac:dyDescent="0.25">
      <c r="C13" s="110">
        <v>8</v>
      </c>
      <c r="D13" s="111" t="str">
        <f>IFERROR(VLOOKUP(C13,Opportunities!$P$5:$Q$404,2,FALSE),"")</f>
        <v/>
      </c>
      <c r="E13" s="112" t="str">
        <f>IFERROR(VLOOKUP(D13,Opportunities!$C$5:$H$404,6,FALSE),"")</f>
        <v/>
      </c>
      <c r="F13" s="113" t="str">
        <f t="shared" si="0"/>
        <v/>
      </c>
      <c r="H13" s="108"/>
      <c r="I13" s="108"/>
      <c r="J13" s="108"/>
      <c r="K13" s="108"/>
      <c r="L13" s="108"/>
      <c r="M13" s="108"/>
      <c r="N13" s="108"/>
      <c r="O13" s="108"/>
    </row>
    <row r="14" spans="3:15" ht="27.6" customHeight="1" x14ac:dyDescent="0.25">
      <c r="C14" s="110">
        <v>9</v>
      </c>
      <c r="D14" s="111" t="str">
        <f>IFERROR(VLOOKUP(C14,Opportunities!$P$5:$Q$404,2,FALSE),"")</f>
        <v/>
      </c>
      <c r="E14" s="112" t="str">
        <f>IFERROR(VLOOKUP(D14,Opportunities!$C$5:$H$404,6,FALSE),"")</f>
        <v/>
      </c>
      <c r="F14" s="113" t="str">
        <f t="shared" si="0"/>
        <v/>
      </c>
      <c r="H14" s="108"/>
      <c r="I14" s="108"/>
      <c r="J14" s="108"/>
      <c r="K14" s="108"/>
      <c r="L14" s="108"/>
      <c r="M14" s="108"/>
      <c r="N14" s="108"/>
      <c r="O14" s="108"/>
    </row>
    <row r="15" spans="3:15" ht="27.6" customHeight="1" x14ac:dyDescent="0.25">
      <c r="C15" s="110">
        <v>10</v>
      </c>
      <c r="D15" s="111" t="str">
        <f>IFERROR(VLOOKUP(C15,Opportunities!$P$5:$Q$404,2,FALSE),"")</f>
        <v/>
      </c>
      <c r="E15" s="112" t="str">
        <f>IFERROR(VLOOKUP(D15,Opportunities!$C$5:$H$404,6,FALSE),"")</f>
        <v/>
      </c>
      <c r="F15" s="113" t="str">
        <f t="shared" si="0"/>
        <v/>
      </c>
      <c r="H15" s="108"/>
      <c r="I15" s="108"/>
      <c r="J15" s="108"/>
      <c r="K15" s="108"/>
      <c r="L15" s="108"/>
      <c r="M15" s="108"/>
      <c r="N15" s="108"/>
      <c r="O15" s="108"/>
    </row>
    <row r="16" spans="3:15" ht="27.6" customHeight="1" x14ac:dyDescent="0.25">
      <c r="C16" s="110">
        <v>11</v>
      </c>
      <c r="D16" s="111" t="str">
        <f>IFERROR(VLOOKUP(C16,Opportunities!$P$5:$Q$404,2,FALSE),"")</f>
        <v/>
      </c>
      <c r="E16" s="112" t="str">
        <f>IFERROR(VLOOKUP(D16,Opportunities!$C$5:$H$404,6,FALSE),"")</f>
        <v/>
      </c>
      <c r="F16" s="113" t="str">
        <f t="shared" si="0"/>
        <v/>
      </c>
      <c r="H16" s="108"/>
      <c r="I16" s="108"/>
      <c r="J16" s="108"/>
      <c r="K16" s="108"/>
      <c r="L16" s="108"/>
      <c r="M16" s="108"/>
      <c r="N16" s="108"/>
      <c r="O16" s="108"/>
    </row>
    <row r="17" spans="3:15" ht="27.6" customHeight="1" x14ac:dyDescent="0.25">
      <c r="C17" s="110">
        <v>12</v>
      </c>
      <c r="D17" s="111" t="str">
        <f>IFERROR(VLOOKUP(C17,Opportunities!$P$5:$Q$404,2,FALSE),"")</f>
        <v/>
      </c>
      <c r="E17" s="112" t="str">
        <f>IFERROR(VLOOKUP(D17,Opportunities!$C$5:$H$404,6,FALSE),"")</f>
        <v/>
      </c>
      <c r="F17" s="113" t="str">
        <f t="shared" si="0"/>
        <v/>
      </c>
      <c r="H17" s="108"/>
      <c r="I17" s="108"/>
      <c r="J17" s="108"/>
      <c r="K17" s="108"/>
      <c r="L17" s="108"/>
      <c r="M17" s="108"/>
      <c r="N17" s="108"/>
      <c r="O17" s="108"/>
    </row>
    <row r="18" spans="3:15" ht="27.6" customHeight="1" x14ac:dyDescent="0.25">
      <c r="C18" s="110">
        <v>13</v>
      </c>
      <c r="D18" s="111" t="str">
        <f>IFERROR(VLOOKUP(C18,Opportunities!$P$5:$Q$404,2,FALSE),"")</f>
        <v/>
      </c>
      <c r="E18" s="112" t="str">
        <f>IFERROR(VLOOKUP(D18,Opportunities!$C$5:$H$404,6,FALSE),"")</f>
        <v/>
      </c>
      <c r="F18" s="113" t="str">
        <f t="shared" si="0"/>
        <v/>
      </c>
    </row>
    <row r="19" spans="3:15" ht="27.6" customHeight="1" x14ac:dyDescent="0.25">
      <c r="C19" s="110">
        <v>14</v>
      </c>
      <c r="D19" s="111" t="str">
        <f>IFERROR(VLOOKUP(C19,Opportunities!$P$5:$Q$404,2,FALSE),"")</f>
        <v/>
      </c>
      <c r="E19" s="112" t="str">
        <f>IFERROR(VLOOKUP(D19,Opportunities!$C$5:$H$404,6,FALSE),"")</f>
        <v/>
      </c>
      <c r="F19" s="113" t="str">
        <f t="shared" si="0"/>
        <v/>
      </c>
    </row>
    <row r="20" spans="3:15" ht="27.6" customHeight="1" x14ac:dyDescent="0.25">
      <c r="C20" s="110">
        <v>15</v>
      </c>
      <c r="D20" s="111" t="str">
        <f>IFERROR(VLOOKUP(C20,Opportunities!$P$5:$Q$404,2,FALSE),"")</f>
        <v/>
      </c>
      <c r="E20" s="112" t="str">
        <f>IFERROR(VLOOKUP(D20,Opportunities!$C$5:$H$404,6,FALSE),"")</f>
        <v/>
      </c>
      <c r="F20" s="113" t="str">
        <f t="shared" si="0"/>
        <v/>
      </c>
    </row>
    <row r="21" spans="3:15" ht="27.6" customHeight="1" x14ac:dyDescent="0.25">
      <c r="C21" s="110">
        <v>16</v>
      </c>
      <c r="D21" s="111" t="str">
        <f>IFERROR(VLOOKUP(C21,Opportunities!$P$5:$Q$404,2,FALSE),"")</f>
        <v/>
      </c>
      <c r="E21" s="112" t="str">
        <f>IFERROR(VLOOKUP(D21,Opportunities!$C$5:$H$404,6,FALSE),"")</f>
        <v/>
      </c>
      <c r="F21" s="113" t="str">
        <f t="shared" si="0"/>
        <v/>
      </c>
    </row>
    <row r="22" spans="3:15" ht="27.6" customHeight="1" x14ac:dyDescent="0.25">
      <c r="C22" s="110">
        <v>17</v>
      </c>
      <c r="D22" s="111" t="str">
        <f>IFERROR(VLOOKUP(C22,Opportunities!$P$5:$Q$404,2,FALSE),"")</f>
        <v/>
      </c>
      <c r="E22" s="112" t="str">
        <f>IFERROR(VLOOKUP(D22,Opportunities!$C$5:$H$404,6,FALSE),"")</f>
        <v/>
      </c>
      <c r="F22" s="113" t="str">
        <f t="shared" si="0"/>
        <v/>
      </c>
    </row>
    <row r="23" spans="3:15" ht="27.6" customHeight="1" x14ac:dyDescent="0.25">
      <c r="C23" s="110">
        <v>18</v>
      </c>
      <c r="D23" s="111" t="str">
        <f>IFERROR(VLOOKUP(C23,Opportunities!$P$5:$Q$404,2,FALSE),"")</f>
        <v/>
      </c>
      <c r="E23" s="112" t="str">
        <f>IFERROR(VLOOKUP(D23,Opportunities!$C$5:$H$404,6,FALSE),"")</f>
        <v/>
      </c>
      <c r="F23" s="113" t="str">
        <f t="shared" si="0"/>
        <v/>
      </c>
    </row>
    <row r="24" spans="3:15" ht="27.6" customHeight="1" x14ac:dyDescent="0.25">
      <c r="C24" s="110">
        <v>19</v>
      </c>
      <c r="D24" s="111" t="str">
        <f>IFERROR(VLOOKUP(C24,Opportunities!$P$5:$Q$404,2,FALSE),"")</f>
        <v/>
      </c>
      <c r="E24" s="112" t="str">
        <f>IFERROR(VLOOKUP(D24,Opportunities!$C$5:$H$404,6,FALSE),"")</f>
        <v/>
      </c>
      <c r="F24" s="113" t="str">
        <f t="shared" si="0"/>
        <v/>
      </c>
    </row>
    <row r="25" spans="3:15" ht="27.6" customHeight="1" x14ac:dyDescent="0.25">
      <c r="C25" s="110">
        <v>20</v>
      </c>
      <c r="D25" s="111" t="str">
        <f>IFERROR(VLOOKUP(C25,Opportunities!$P$5:$Q$404,2,FALSE),"")</f>
        <v/>
      </c>
      <c r="E25" s="112" t="str">
        <f>IFERROR(VLOOKUP(D25,Opportunities!$C$5:$H$404,6,FALSE),"")</f>
        <v/>
      </c>
      <c r="F25" s="113" t="str">
        <f t="shared" si="0"/>
        <v/>
      </c>
    </row>
    <row r="26" spans="3:15" ht="27.6" customHeight="1" x14ac:dyDescent="0.25">
      <c r="C26" s="110">
        <v>21</v>
      </c>
      <c r="D26" s="111" t="str">
        <f>IFERROR(VLOOKUP(C26,Opportunities!$P$5:$Q$404,2,FALSE),"")</f>
        <v/>
      </c>
      <c r="E26" s="112" t="str">
        <f>IFERROR(VLOOKUP(D26,Opportunities!$C$5:$H$404,6,FALSE),"")</f>
        <v/>
      </c>
      <c r="F26" s="113" t="str">
        <f t="shared" si="0"/>
        <v/>
      </c>
    </row>
    <row r="27" spans="3:15" ht="27.6" customHeight="1" x14ac:dyDescent="0.25">
      <c r="C27" s="110">
        <v>22</v>
      </c>
      <c r="D27" s="111" t="str">
        <f>IFERROR(VLOOKUP(C27,Opportunities!$P$5:$Q$404,2,FALSE),"")</f>
        <v/>
      </c>
      <c r="E27" s="112" t="str">
        <f>IFERROR(VLOOKUP(D27,Opportunities!$C$5:$H$404,6,FALSE),"")</f>
        <v/>
      </c>
      <c r="F27" s="113" t="str">
        <f t="shared" si="0"/>
        <v/>
      </c>
    </row>
    <row r="28" spans="3:15" ht="27.6" customHeight="1" x14ac:dyDescent="0.25">
      <c r="C28" s="110">
        <v>23</v>
      </c>
      <c r="D28" s="111" t="str">
        <f>IFERROR(VLOOKUP(C28,Opportunities!$P$5:$Q$404,2,FALSE),"")</f>
        <v/>
      </c>
      <c r="E28" s="112" t="str">
        <f>IFERROR(VLOOKUP(D28,Opportunities!$C$5:$H$404,6,FALSE),"")</f>
        <v/>
      </c>
      <c r="F28" s="113" t="str">
        <f t="shared" si="0"/>
        <v/>
      </c>
    </row>
    <row r="29" spans="3:15" ht="27.6" customHeight="1" x14ac:dyDescent="0.25">
      <c r="C29" s="110">
        <v>24</v>
      </c>
      <c r="D29" s="111" t="str">
        <f>IFERROR(VLOOKUP(C29,Opportunities!$P$5:$Q$404,2,FALSE),"")</f>
        <v/>
      </c>
      <c r="E29" s="112" t="str">
        <f>IFERROR(VLOOKUP(D29,Opportunities!$C$5:$H$404,6,FALSE),"")</f>
        <v/>
      </c>
      <c r="F29" s="113" t="str">
        <f t="shared" si="0"/>
        <v/>
      </c>
    </row>
    <row r="30" spans="3:15" ht="27.6" customHeight="1" x14ac:dyDescent="0.25">
      <c r="C30" s="110">
        <v>25</v>
      </c>
      <c r="D30" s="111" t="str">
        <f>IFERROR(VLOOKUP(C30,Opportunities!$P$5:$Q$404,2,FALSE),"")</f>
        <v/>
      </c>
      <c r="E30" s="112" t="str">
        <f>IFERROR(VLOOKUP(D30,Opportunities!$C$5:$H$404,6,FALSE),"")</f>
        <v/>
      </c>
      <c r="F30" s="113" t="str">
        <f t="shared" si="0"/>
        <v/>
      </c>
    </row>
    <row r="31" spans="3:15" ht="27.6" customHeight="1" x14ac:dyDescent="0.25">
      <c r="C31" s="110">
        <v>26</v>
      </c>
      <c r="D31" s="111" t="str">
        <f>IFERROR(VLOOKUP(C31,Opportunities!$P$5:$Q$404,2,FALSE),"")</f>
        <v/>
      </c>
      <c r="E31" s="112" t="str">
        <f>IFERROR(VLOOKUP(D31,Opportunities!$C$5:$H$404,6,FALSE),"")</f>
        <v/>
      </c>
      <c r="F31" s="113" t="str">
        <f t="shared" si="0"/>
        <v/>
      </c>
    </row>
    <row r="32" spans="3:15" ht="27.6" customHeight="1" x14ac:dyDescent="0.25">
      <c r="C32" s="110">
        <v>27</v>
      </c>
      <c r="D32" s="111" t="str">
        <f>IFERROR(VLOOKUP(C32,Opportunities!$P$5:$Q$404,2,FALSE),"")</f>
        <v/>
      </c>
      <c r="E32" s="112" t="str">
        <f>IFERROR(VLOOKUP(D32,Opportunities!$C$5:$H$404,6,FALSE),"")</f>
        <v/>
      </c>
      <c r="F32" s="113" t="str">
        <f t="shared" si="0"/>
        <v/>
      </c>
    </row>
    <row r="33" spans="3:6" ht="27.6" customHeight="1" x14ac:dyDescent="0.25">
      <c r="C33" s="110">
        <v>28</v>
      </c>
      <c r="D33" s="111" t="str">
        <f>IFERROR(VLOOKUP(C33,Opportunities!$P$5:$Q$404,2,FALSE),"")</f>
        <v/>
      </c>
      <c r="E33" s="112" t="str">
        <f>IFERROR(VLOOKUP(D33,Opportunities!$C$5:$H$404,6,FALSE),"")</f>
        <v/>
      </c>
      <c r="F33" s="113" t="str">
        <f t="shared" si="0"/>
        <v/>
      </c>
    </row>
    <row r="34" spans="3:6" ht="27.6" customHeight="1" x14ac:dyDescent="0.25">
      <c r="C34" s="110">
        <v>29</v>
      </c>
      <c r="D34" s="111" t="str">
        <f>IFERROR(VLOOKUP(C34,Opportunities!$P$5:$Q$404,2,FALSE),"")</f>
        <v/>
      </c>
      <c r="E34" s="112" t="str">
        <f>IFERROR(VLOOKUP(D34,Opportunities!$C$5:$H$404,6,FALSE),"")</f>
        <v/>
      </c>
      <c r="F34" s="113" t="str">
        <f t="shared" si="0"/>
        <v/>
      </c>
    </row>
    <row r="35" spans="3:6" ht="27.6" customHeight="1" x14ac:dyDescent="0.25">
      <c r="C35" s="110">
        <v>30</v>
      </c>
      <c r="D35" s="111" t="str">
        <f>IFERROR(VLOOKUP(C35,Opportunities!$P$5:$Q$404,2,FALSE),"")</f>
        <v/>
      </c>
      <c r="E35" s="112" t="str">
        <f>IFERROR(VLOOKUP(D35,Opportunities!$C$5:$H$404,6,FALSE),"")</f>
        <v/>
      </c>
      <c r="F35" s="113" t="str">
        <f t="shared" si="0"/>
        <v/>
      </c>
    </row>
    <row r="36" spans="3:6" ht="27.6" customHeight="1" x14ac:dyDescent="0.25">
      <c r="C36" s="110">
        <v>31</v>
      </c>
      <c r="D36" s="111" t="str">
        <f>IFERROR(VLOOKUP(C36,Opportunities!$P$5:$Q$404,2,FALSE),"")</f>
        <v/>
      </c>
      <c r="E36" s="112" t="str">
        <f>IFERROR(VLOOKUP(D36,Opportunities!$C$5:$H$404,6,FALSE),"")</f>
        <v/>
      </c>
      <c r="F36" s="113" t="str">
        <f t="shared" si="0"/>
        <v/>
      </c>
    </row>
    <row r="37" spans="3:6" ht="27.6" customHeight="1" x14ac:dyDescent="0.25">
      <c r="C37" s="110">
        <v>32</v>
      </c>
      <c r="D37" s="111" t="str">
        <f>IFERROR(VLOOKUP(C37,Opportunities!$P$5:$Q$404,2,FALSE),"")</f>
        <v/>
      </c>
      <c r="E37" s="112" t="str">
        <f>IFERROR(VLOOKUP(D37,Opportunities!$C$5:$H$404,6,FALSE),"")</f>
        <v/>
      </c>
      <c r="F37" s="113" t="str">
        <f t="shared" si="0"/>
        <v/>
      </c>
    </row>
    <row r="38" spans="3:6" ht="27.6" customHeight="1" x14ac:dyDescent="0.25">
      <c r="C38" s="110">
        <v>33</v>
      </c>
      <c r="D38" s="111" t="str">
        <f>IFERROR(VLOOKUP(C38,Opportunities!$P$5:$Q$404,2,FALSE),"")</f>
        <v/>
      </c>
      <c r="E38" s="112" t="str">
        <f>IFERROR(VLOOKUP(D38,Opportunities!$C$5:$H$404,6,FALSE),"")</f>
        <v/>
      </c>
      <c r="F38" s="113" t="str">
        <f t="shared" si="0"/>
        <v/>
      </c>
    </row>
    <row r="39" spans="3:6" ht="27.6" customHeight="1" x14ac:dyDescent="0.25">
      <c r="C39" s="110">
        <v>34</v>
      </c>
      <c r="D39" s="111" t="str">
        <f>IFERROR(VLOOKUP(C39,Opportunities!$P$5:$Q$404,2,FALSE),"")</f>
        <v/>
      </c>
      <c r="E39" s="112" t="str">
        <f>IFERROR(VLOOKUP(D39,Opportunities!$C$5:$H$404,6,FALSE),"")</f>
        <v/>
      </c>
      <c r="F39" s="113" t="str">
        <f t="shared" si="0"/>
        <v/>
      </c>
    </row>
    <row r="40" spans="3:6" ht="27.6" customHeight="1" x14ac:dyDescent="0.25">
      <c r="C40" s="110">
        <v>35</v>
      </c>
      <c r="D40" s="111" t="str">
        <f>IFERROR(VLOOKUP(C40,Opportunities!$P$5:$Q$404,2,FALSE),"")</f>
        <v/>
      </c>
      <c r="E40" s="112" t="str">
        <f>IFERROR(VLOOKUP(D40,Opportunities!$C$5:$H$404,6,FALSE),"")</f>
        <v/>
      </c>
      <c r="F40" s="113" t="str">
        <f t="shared" si="0"/>
        <v/>
      </c>
    </row>
    <row r="41" spans="3:6" ht="27.6" customHeight="1" x14ac:dyDescent="0.25">
      <c r="C41" s="110">
        <v>36</v>
      </c>
      <c r="D41" s="111" t="str">
        <f>IFERROR(VLOOKUP(C41,Opportunities!$P$5:$Q$404,2,FALSE),"")</f>
        <v/>
      </c>
      <c r="E41" s="112" t="str">
        <f>IFERROR(VLOOKUP(D41,Opportunities!$C$5:$H$404,6,FALSE),"")</f>
        <v/>
      </c>
      <c r="F41" s="113" t="str">
        <f t="shared" si="0"/>
        <v/>
      </c>
    </row>
    <row r="42" spans="3:6" ht="27.6" customHeight="1" x14ac:dyDescent="0.25">
      <c r="C42" s="110">
        <v>37</v>
      </c>
      <c r="D42" s="111" t="str">
        <f>IFERROR(VLOOKUP(C42,Opportunities!$P$5:$Q$404,2,FALSE),"")</f>
        <v/>
      </c>
      <c r="E42" s="112" t="str">
        <f>IFERROR(VLOOKUP(D42,Opportunities!$C$5:$H$404,6,FALSE),"")</f>
        <v/>
      </c>
      <c r="F42" s="113" t="str">
        <f t="shared" si="0"/>
        <v/>
      </c>
    </row>
    <row r="43" spans="3:6" ht="27.6" customHeight="1" x14ac:dyDescent="0.25">
      <c r="C43" s="110">
        <v>38</v>
      </c>
      <c r="D43" s="111" t="str">
        <f>IFERROR(VLOOKUP(C43,Opportunities!$P$5:$Q$404,2,FALSE),"")</f>
        <v/>
      </c>
      <c r="E43" s="112" t="str">
        <f>IFERROR(VLOOKUP(D43,Opportunities!$C$5:$H$404,6,FALSE),"")</f>
        <v/>
      </c>
      <c r="F43" s="113" t="str">
        <f t="shared" si="0"/>
        <v/>
      </c>
    </row>
    <row r="44" spans="3:6" ht="27.6" customHeight="1" x14ac:dyDescent="0.25">
      <c r="C44" s="110">
        <v>39</v>
      </c>
      <c r="D44" s="111" t="str">
        <f>IFERROR(VLOOKUP(C44,Opportunities!$P$5:$Q$404,2,FALSE),"")</f>
        <v/>
      </c>
      <c r="E44" s="112" t="str">
        <f>IFERROR(VLOOKUP(D44,Opportunities!$C$5:$H$404,6,FALSE),"")</f>
        <v/>
      </c>
      <c r="F44" s="113" t="str">
        <f t="shared" si="0"/>
        <v/>
      </c>
    </row>
    <row r="45" spans="3:6" ht="27.6" customHeight="1" x14ac:dyDescent="0.25">
      <c r="C45" s="110">
        <v>40</v>
      </c>
      <c r="D45" s="111" t="str">
        <f>IFERROR(VLOOKUP(C45,Opportunities!$P$5:$Q$404,2,FALSE),"")</f>
        <v/>
      </c>
      <c r="E45" s="112" t="str">
        <f>IFERROR(VLOOKUP(D45,Opportunities!$C$5:$H$404,6,FALSE),"")</f>
        <v/>
      </c>
      <c r="F45" s="113" t="str">
        <f t="shared" si="0"/>
        <v/>
      </c>
    </row>
    <row r="46" spans="3:6" ht="27.6" customHeight="1" x14ac:dyDescent="0.25">
      <c r="C46" s="110">
        <v>41</v>
      </c>
      <c r="D46" s="111" t="str">
        <f>IFERROR(VLOOKUP(C46,Opportunities!$P$5:$Q$404,2,FALSE),"")</f>
        <v/>
      </c>
      <c r="E46" s="112" t="str">
        <f>IFERROR(VLOOKUP(D46,Opportunities!$C$5:$H$404,6,FALSE),"")</f>
        <v/>
      </c>
      <c r="F46" s="113" t="str">
        <f t="shared" si="0"/>
        <v/>
      </c>
    </row>
    <row r="47" spans="3:6" ht="27.6" customHeight="1" x14ac:dyDescent="0.25">
      <c r="C47" s="110">
        <v>42</v>
      </c>
      <c r="D47" s="111" t="str">
        <f>IFERROR(VLOOKUP(C47,Opportunities!$P$5:$Q$404,2,FALSE),"")</f>
        <v/>
      </c>
      <c r="E47" s="112" t="str">
        <f>IFERROR(VLOOKUP(D47,Opportunities!$C$5:$H$404,6,FALSE),"")</f>
        <v/>
      </c>
      <c r="F47" s="113" t="str">
        <f t="shared" si="0"/>
        <v/>
      </c>
    </row>
    <row r="48" spans="3:6" ht="27.6" customHeight="1" x14ac:dyDescent="0.25">
      <c r="C48" s="110">
        <v>43</v>
      </c>
      <c r="D48" s="111" t="str">
        <f>IFERROR(VLOOKUP(C48,Opportunities!$P$5:$Q$404,2,FALSE),"")</f>
        <v/>
      </c>
      <c r="E48" s="112" t="str">
        <f>IFERROR(VLOOKUP(D48,Opportunities!$C$5:$H$404,6,FALSE),"")</f>
        <v/>
      </c>
      <c r="F48" s="113" t="str">
        <f t="shared" si="0"/>
        <v/>
      </c>
    </row>
    <row r="49" spans="3:6" ht="27.6" customHeight="1" x14ac:dyDescent="0.25">
      <c r="C49" s="110">
        <v>44</v>
      </c>
      <c r="D49" s="111" t="str">
        <f>IFERROR(VLOOKUP(C49,Opportunities!$P$5:$Q$404,2,FALSE),"")</f>
        <v/>
      </c>
      <c r="E49" s="112" t="str">
        <f>IFERROR(VLOOKUP(D49,Opportunities!$C$5:$H$404,6,FALSE),"")</f>
        <v/>
      </c>
      <c r="F49" s="113" t="str">
        <f t="shared" si="0"/>
        <v/>
      </c>
    </row>
    <row r="50" spans="3:6" ht="27.6" customHeight="1" x14ac:dyDescent="0.25">
      <c r="C50" s="110">
        <v>45</v>
      </c>
      <c r="D50" s="111" t="str">
        <f>IFERROR(VLOOKUP(C50,Opportunities!$P$5:$Q$404,2,FALSE),"")</f>
        <v/>
      </c>
      <c r="E50" s="112" t="str">
        <f>IFERROR(VLOOKUP(D50,Opportunities!$C$5:$H$404,6,FALSE),"")</f>
        <v/>
      </c>
      <c r="F50" s="113" t="str">
        <f t="shared" si="0"/>
        <v/>
      </c>
    </row>
    <row r="51" spans="3:6" ht="27.6" customHeight="1" x14ac:dyDescent="0.25">
      <c r="C51" s="110">
        <v>46</v>
      </c>
      <c r="D51" s="111" t="str">
        <f>IFERROR(VLOOKUP(C51,Opportunities!$P$5:$Q$404,2,FALSE),"")</f>
        <v/>
      </c>
      <c r="E51" s="112" t="str">
        <f>IFERROR(VLOOKUP(D51,Opportunities!$C$5:$H$404,6,FALSE),"")</f>
        <v/>
      </c>
      <c r="F51" s="113" t="str">
        <f t="shared" si="0"/>
        <v/>
      </c>
    </row>
    <row r="52" spans="3:6" ht="27.6" customHeight="1" x14ac:dyDescent="0.25">
      <c r="C52" s="110">
        <v>47</v>
      </c>
      <c r="D52" s="111" t="str">
        <f>IFERROR(VLOOKUP(C52,Opportunities!$P$5:$Q$404,2,FALSE),"")</f>
        <v/>
      </c>
      <c r="E52" s="112" t="str">
        <f>IFERROR(VLOOKUP(D52,Opportunities!$C$5:$H$404,6,FALSE),"")</f>
        <v/>
      </c>
      <c r="F52" s="113" t="str">
        <f t="shared" si="0"/>
        <v/>
      </c>
    </row>
    <row r="53" spans="3:6" ht="27.6" customHeight="1" x14ac:dyDescent="0.25">
      <c r="C53" s="110">
        <v>48</v>
      </c>
      <c r="D53" s="111" t="str">
        <f>IFERROR(VLOOKUP(C53,Opportunities!$P$5:$Q$404,2,FALSE),"")</f>
        <v/>
      </c>
      <c r="E53" s="112" t="str">
        <f>IFERROR(VLOOKUP(D53,Opportunities!$C$5:$H$404,6,FALSE),"")</f>
        <v/>
      </c>
      <c r="F53" s="113" t="str">
        <f t="shared" si="0"/>
        <v/>
      </c>
    </row>
    <row r="54" spans="3:6" ht="27.6" customHeight="1" x14ac:dyDescent="0.25">
      <c r="C54" s="110">
        <v>49</v>
      </c>
      <c r="D54" s="111" t="str">
        <f>IFERROR(VLOOKUP(C54,Opportunities!$P$5:$Q$404,2,FALSE),"")</f>
        <v/>
      </c>
      <c r="E54" s="112" t="str">
        <f>IFERROR(VLOOKUP(D54,Opportunities!$C$5:$H$404,6,FALSE),"")</f>
        <v/>
      </c>
      <c r="F54" s="113" t="str">
        <f t="shared" si="0"/>
        <v/>
      </c>
    </row>
    <row r="55" spans="3:6" ht="27.6" customHeight="1" x14ac:dyDescent="0.25">
      <c r="C55" s="110">
        <v>50</v>
      </c>
      <c r="D55" s="111" t="str">
        <f>IFERROR(VLOOKUP(C55,Opportunities!$P$5:$Q$404,2,FALSE),"")</f>
        <v/>
      </c>
      <c r="E55" s="112" t="str">
        <f>IFERROR(VLOOKUP(D55,Opportunities!$C$5:$H$404,6,FALSE),"")</f>
        <v/>
      </c>
      <c r="F55" s="113" t="str">
        <f t="shared" si="0"/>
        <v/>
      </c>
    </row>
    <row r="56" spans="3:6" ht="27.6" customHeight="1" x14ac:dyDescent="0.25">
      <c r="C56" s="110">
        <v>51</v>
      </c>
      <c r="D56" s="111" t="str">
        <f>IFERROR(VLOOKUP(C56,Opportunities!$P$5:$Q$404,2,FALSE),"")</f>
        <v/>
      </c>
      <c r="E56" s="112" t="str">
        <f>IFERROR(VLOOKUP(D56,Opportunities!$C$5:$H$404,6,FALSE),"")</f>
        <v/>
      </c>
      <c r="F56" s="113" t="str">
        <f t="shared" si="0"/>
        <v/>
      </c>
    </row>
    <row r="57" spans="3:6" ht="27.6" customHeight="1" x14ac:dyDescent="0.25">
      <c r="C57" s="110">
        <v>52</v>
      </c>
      <c r="D57" s="111" t="str">
        <f>IFERROR(VLOOKUP(C57,Opportunities!$P$5:$Q$404,2,FALSE),"")</f>
        <v/>
      </c>
      <c r="E57" s="112" t="str">
        <f>IFERROR(VLOOKUP(D57,Opportunities!$C$5:$H$404,6,FALSE),"")</f>
        <v/>
      </c>
      <c r="F57" s="113" t="str">
        <f t="shared" si="0"/>
        <v/>
      </c>
    </row>
    <row r="58" spans="3:6" ht="27.6" customHeight="1" x14ac:dyDescent="0.25">
      <c r="C58" s="110">
        <v>53</v>
      </c>
      <c r="D58" s="111" t="str">
        <f>IFERROR(VLOOKUP(C58,Opportunities!$P$5:$Q$404,2,FALSE),"")</f>
        <v/>
      </c>
      <c r="E58" s="112" t="str">
        <f>IFERROR(VLOOKUP(D58,Opportunities!$C$5:$H$404,6,FALSE),"")</f>
        <v/>
      </c>
      <c r="F58" s="113" t="str">
        <f t="shared" si="0"/>
        <v/>
      </c>
    </row>
    <row r="59" spans="3:6" ht="27.6" customHeight="1" x14ac:dyDescent="0.25">
      <c r="C59" s="110">
        <v>54</v>
      </c>
      <c r="D59" s="111" t="str">
        <f>IFERROR(VLOOKUP(C59,Opportunities!$P$5:$Q$404,2,FALSE),"")</f>
        <v/>
      </c>
      <c r="E59" s="112" t="str">
        <f>IFERROR(VLOOKUP(D59,Opportunities!$C$5:$H$404,6,FALSE),"")</f>
        <v/>
      </c>
      <c r="F59" s="113" t="str">
        <f t="shared" si="0"/>
        <v/>
      </c>
    </row>
    <row r="60" spans="3:6" ht="27.6" customHeight="1" x14ac:dyDescent="0.25">
      <c r="C60" s="110">
        <v>55</v>
      </c>
      <c r="D60" s="111" t="str">
        <f>IFERROR(VLOOKUP(C60,Opportunities!$P$5:$Q$404,2,FALSE),"")</f>
        <v/>
      </c>
      <c r="E60" s="112" t="str">
        <f>IFERROR(VLOOKUP(D60,Opportunities!$C$5:$H$404,6,FALSE),"")</f>
        <v/>
      </c>
      <c r="F60" s="113" t="str">
        <f t="shared" si="0"/>
        <v/>
      </c>
    </row>
    <row r="61" spans="3:6" ht="27.6" customHeight="1" x14ac:dyDescent="0.25">
      <c r="C61" s="110">
        <v>56</v>
      </c>
      <c r="D61" s="111" t="str">
        <f>IFERROR(VLOOKUP(C61,Opportunities!$P$5:$Q$404,2,FALSE),"")</f>
        <v/>
      </c>
      <c r="E61" s="112" t="str">
        <f>IFERROR(VLOOKUP(D61,Opportunities!$C$5:$H$404,6,FALSE),"")</f>
        <v/>
      </c>
      <c r="F61" s="113" t="str">
        <f t="shared" si="0"/>
        <v/>
      </c>
    </row>
    <row r="62" spans="3:6" ht="27.6" customHeight="1" x14ac:dyDescent="0.25">
      <c r="C62" s="110">
        <v>57</v>
      </c>
      <c r="D62" s="111" t="str">
        <f>IFERROR(VLOOKUP(C62,Opportunities!$P$5:$Q$404,2,FALSE),"")</f>
        <v/>
      </c>
      <c r="E62" s="112" t="str">
        <f>IFERROR(VLOOKUP(D62,Opportunities!$C$5:$H$404,6,FALSE),"")</f>
        <v/>
      </c>
      <c r="F62" s="113" t="str">
        <f t="shared" si="0"/>
        <v/>
      </c>
    </row>
    <row r="63" spans="3:6" ht="27.6" customHeight="1" x14ac:dyDescent="0.25">
      <c r="C63" s="110">
        <v>58</v>
      </c>
      <c r="D63" s="111" t="str">
        <f>IFERROR(VLOOKUP(C63,Opportunities!$P$5:$Q$404,2,FALSE),"")</f>
        <v/>
      </c>
      <c r="E63" s="112" t="str">
        <f>IFERROR(VLOOKUP(D63,Opportunities!$C$5:$H$404,6,FALSE),"")</f>
        <v/>
      </c>
      <c r="F63" s="113" t="str">
        <f t="shared" si="0"/>
        <v/>
      </c>
    </row>
    <row r="64" spans="3:6" ht="27.6" customHeight="1" x14ac:dyDescent="0.25">
      <c r="C64" s="110">
        <v>59</v>
      </c>
      <c r="D64" s="111" t="str">
        <f>IFERROR(VLOOKUP(C64,Opportunities!$P$5:$Q$404,2,FALSE),"")</f>
        <v/>
      </c>
      <c r="E64" s="112" t="str">
        <f>IFERROR(VLOOKUP(D64,Opportunities!$C$5:$H$404,6,FALSE),"")</f>
        <v/>
      </c>
      <c r="F64" s="113" t="str">
        <f t="shared" si="0"/>
        <v/>
      </c>
    </row>
    <row r="65" spans="3:6" ht="27.6" customHeight="1" x14ac:dyDescent="0.25">
      <c r="C65" s="110">
        <v>60</v>
      </c>
      <c r="D65" s="111" t="str">
        <f>IFERROR(VLOOKUP(C65,Opportunities!$P$5:$Q$404,2,FALSE),"")</f>
        <v/>
      </c>
      <c r="E65" s="112" t="str">
        <f>IFERROR(VLOOKUP(D65,Opportunities!$C$5:$H$404,6,FALSE),"")</f>
        <v/>
      </c>
      <c r="F65" s="113" t="str">
        <f t="shared" si="0"/>
        <v/>
      </c>
    </row>
    <row r="66" spans="3:6" ht="27.6" customHeight="1" x14ac:dyDescent="0.25">
      <c r="C66" s="110">
        <v>61</v>
      </c>
      <c r="D66" s="111" t="str">
        <f>IFERROR(VLOOKUP(C66,Opportunities!$P$5:$Q$404,2,FALSE),"")</f>
        <v/>
      </c>
      <c r="E66" s="112" t="str">
        <f>IFERROR(VLOOKUP(D66,Opportunities!$C$5:$H$404,6,FALSE),"")</f>
        <v/>
      </c>
      <c r="F66" s="113" t="str">
        <f t="shared" si="0"/>
        <v/>
      </c>
    </row>
    <row r="67" spans="3:6" ht="27.6" customHeight="1" x14ac:dyDescent="0.25">
      <c r="C67" s="110">
        <v>62</v>
      </c>
      <c r="D67" s="111" t="str">
        <f>IFERROR(VLOOKUP(C67,Opportunities!$P$5:$Q$404,2,FALSE),"")</f>
        <v/>
      </c>
      <c r="E67" s="112" t="str">
        <f>IFERROR(VLOOKUP(D67,Opportunities!$C$5:$H$404,6,FALSE),"")</f>
        <v/>
      </c>
      <c r="F67" s="113" t="str">
        <f t="shared" si="0"/>
        <v/>
      </c>
    </row>
    <row r="68" spans="3:6" ht="27.6" customHeight="1" x14ac:dyDescent="0.25">
      <c r="C68" s="110">
        <v>63</v>
      </c>
      <c r="D68" s="111" t="str">
        <f>IFERROR(VLOOKUP(C68,Opportunities!$P$5:$Q$404,2,FALSE),"")</f>
        <v/>
      </c>
      <c r="E68" s="112" t="str">
        <f>IFERROR(VLOOKUP(D68,Opportunities!$C$5:$H$404,6,FALSE),"")</f>
        <v/>
      </c>
      <c r="F68" s="113" t="str">
        <f t="shared" si="0"/>
        <v/>
      </c>
    </row>
    <row r="69" spans="3:6" ht="27.6" customHeight="1" x14ac:dyDescent="0.25">
      <c r="C69" s="110">
        <v>64</v>
      </c>
      <c r="D69" s="111" t="str">
        <f>IFERROR(VLOOKUP(C69,Opportunities!$P$5:$Q$404,2,FALSE),"")</f>
        <v/>
      </c>
      <c r="E69" s="112" t="str">
        <f>IFERROR(VLOOKUP(D69,Opportunities!$C$5:$H$404,6,FALSE),"")</f>
        <v/>
      </c>
      <c r="F69" s="113" t="str">
        <f t="shared" si="0"/>
        <v/>
      </c>
    </row>
    <row r="70" spans="3:6" ht="27.6" customHeight="1" x14ac:dyDescent="0.25">
      <c r="C70" s="110">
        <v>65</v>
      </c>
      <c r="D70" s="111" t="str">
        <f>IFERROR(VLOOKUP(C70,Opportunities!$P$5:$Q$404,2,FALSE),"")</f>
        <v/>
      </c>
      <c r="E70" s="112" t="str">
        <f>IFERROR(VLOOKUP(D70,Opportunities!$C$5:$H$404,6,FALSE),"")</f>
        <v/>
      </c>
      <c r="F70" s="113" t="str">
        <f t="shared" si="0"/>
        <v/>
      </c>
    </row>
    <row r="71" spans="3:6" ht="27.6" customHeight="1" x14ac:dyDescent="0.25">
      <c r="C71" s="110">
        <v>66</v>
      </c>
      <c r="D71" s="111" t="str">
        <f>IFERROR(VLOOKUP(C71,Opportunities!$P$5:$Q$404,2,FALSE),"")</f>
        <v/>
      </c>
      <c r="E71" s="112" t="str">
        <f>IFERROR(VLOOKUP(D71,Opportunities!$C$5:$H$404,6,FALSE),"")</f>
        <v/>
      </c>
      <c r="F71" s="113" t="str">
        <f t="shared" ref="F71:F134" si="1">IFERROR(IF(E71&lt;11,"Baja",IF(E71&lt;48,"Intermedia",IF(AND(E71&lt;&gt;"",E71&gt;=48),"Alta",""))),"")</f>
        <v/>
      </c>
    </row>
    <row r="72" spans="3:6" ht="27.6" customHeight="1" x14ac:dyDescent="0.25">
      <c r="C72" s="110">
        <v>67</v>
      </c>
      <c r="D72" s="111" t="str">
        <f>IFERROR(VLOOKUP(C72,Opportunities!$P$5:$Q$404,2,FALSE),"")</f>
        <v/>
      </c>
      <c r="E72" s="112" t="str">
        <f>IFERROR(VLOOKUP(D72,Opportunities!$C$5:$H$404,6,FALSE),"")</f>
        <v/>
      </c>
      <c r="F72" s="113" t="str">
        <f t="shared" si="1"/>
        <v/>
      </c>
    </row>
    <row r="73" spans="3:6" ht="27.6" customHeight="1" x14ac:dyDescent="0.25">
      <c r="C73" s="110">
        <v>68</v>
      </c>
      <c r="D73" s="111" t="str">
        <f>IFERROR(VLOOKUP(C73,Opportunities!$P$5:$Q$404,2,FALSE),"")</f>
        <v/>
      </c>
      <c r="E73" s="112" t="str">
        <f>IFERROR(VLOOKUP(D73,Opportunities!$C$5:$H$404,6,FALSE),"")</f>
        <v/>
      </c>
      <c r="F73" s="113" t="str">
        <f t="shared" si="1"/>
        <v/>
      </c>
    </row>
    <row r="74" spans="3:6" ht="27.6" customHeight="1" x14ac:dyDescent="0.25">
      <c r="C74" s="110">
        <v>69</v>
      </c>
      <c r="D74" s="111" t="str">
        <f>IFERROR(VLOOKUP(C74,Opportunities!$P$5:$Q$404,2,FALSE),"")</f>
        <v/>
      </c>
      <c r="E74" s="112" t="str">
        <f>IFERROR(VLOOKUP(D74,Opportunities!$C$5:$H$404,6,FALSE),"")</f>
        <v/>
      </c>
      <c r="F74" s="113" t="str">
        <f t="shared" si="1"/>
        <v/>
      </c>
    </row>
    <row r="75" spans="3:6" ht="27.6" customHeight="1" x14ac:dyDescent="0.25">
      <c r="C75" s="110">
        <v>70</v>
      </c>
      <c r="D75" s="111" t="str">
        <f>IFERROR(VLOOKUP(C75,Opportunities!$P$5:$Q$404,2,FALSE),"")</f>
        <v/>
      </c>
      <c r="E75" s="112" t="str">
        <f>IFERROR(VLOOKUP(D75,Opportunities!$C$5:$H$404,6,FALSE),"")</f>
        <v/>
      </c>
      <c r="F75" s="113" t="str">
        <f t="shared" si="1"/>
        <v/>
      </c>
    </row>
    <row r="76" spans="3:6" ht="27.6" customHeight="1" x14ac:dyDescent="0.25">
      <c r="C76" s="110">
        <v>71</v>
      </c>
      <c r="D76" s="111" t="str">
        <f>IFERROR(VLOOKUP(C76,Opportunities!$P$5:$Q$404,2,FALSE),"")</f>
        <v/>
      </c>
      <c r="E76" s="112" t="str">
        <f>IFERROR(VLOOKUP(D76,Opportunities!$C$5:$H$404,6,FALSE),"")</f>
        <v/>
      </c>
      <c r="F76" s="113" t="str">
        <f t="shared" si="1"/>
        <v/>
      </c>
    </row>
    <row r="77" spans="3:6" ht="27.6" customHeight="1" x14ac:dyDescent="0.25">
      <c r="C77" s="110">
        <v>72</v>
      </c>
      <c r="D77" s="111" t="str">
        <f>IFERROR(VLOOKUP(C77,Opportunities!$P$5:$Q$404,2,FALSE),"")</f>
        <v/>
      </c>
      <c r="E77" s="112" t="str">
        <f>IFERROR(VLOOKUP(D77,Opportunities!$C$5:$H$404,6,FALSE),"")</f>
        <v/>
      </c>
      <c r="F77" s="113" t="str">
        <f t="shared" si="1"/>
        <v/>
      </c>
    </row>
    <row r="78" spans="3:6" ht="27.6" customHeight="1" x14ac:dyDescent="0.25">
      <c r="C78" s="110">
        <v>73</v>
      </c>
      <c r="D78" s="111" t="str">
        <f>IFERROR(VLOOKUP(C78,Opportunities!$P$5:$Q$404,2,FALSE),"")</f>
        <v/>
      </c>
      <c r="E78" s="112" t="str">
        <f>IFERROR(VLOOKUP(D78,Opportunities!$C$5:$H$404,6,FALSE),"")</f>
        <v/>
      </c>
      <c r="F78" s="113" t="str">
        <f t="shared" si="1"/>
        <v/>
      </c>
    </row>
    <row r="79" spans="3:6" ht="27.6" customHeight="1" x14ac:dyDescent="0.25">
      <c r="C79" s="110">
        <v>74</v>
      </c>
      <c r="D79" s="111" t="str">
        <f>IFERROR(VLOOKUP(C79,Opportunities!$P$5:$Q$404,2,FALSE),"")</f>
        <v/>
      </c>
      <c r="E79" s="112" t="str">
        <f>IFERROR(VLOOKUP(D79,Opportunities!$C$5:$H$404,6,FALSE),"")</f>
        <v/>
      </c>
      <c r="F79" s="113" t="str">
        <f t="shared" si="1"/>
        <v/>
      </c>
    </row>
    <row r="80" spans="3:6" ht="27.6" customHeight="1" x14ac:dyDescent="0.25">
      <c r="C80" s="110">
        <v>75</v>
      </c>
      <c r="D80" s="111" t="str">
        <f>IFERROR(VLOOKUP(C80,Opportunities!$P$5:$Q$404,2,FALSE),"")</f>
        <v/>
      </c>
      <c r="E80" s="112" t="str">
        <f>IFERROR(VLOOKUP(D80,Opportunities!$C$5:$H$404,6,FALSE),"")</f>
        <v/>
      </c>
      <c r="F80" s="113" t="str">
        <f t="shared" si="1"/>
        <v/>
      </c>
    </row>
    <row r="81" spans="3:6" ht="27.6" customHeight="1" x14ac:dyDescent="0.25">
      <c r="C81" s="110">
        <v>76</v>
      </c>
      <c r="D81" s="111" t="str">
        <f>IFERROR(VLOOKUP(C81,Opportunities!$P$5:$Q$404,2,FALSE),"")</f>
        <v/>
      </c>
      <c r="E81" s="112" t="str">
        <f>IFERROR(VLOOKUP(D81,Opportunities!$C$5:$H$404,6,FALSE),"")</f>
        <v/>
      </c>
      <c r="F81" s="113" t="str">
        <f t="shared" si="1"/>
        <v/>
      </c>
    </row>
    <row r="82" spans="3:6" ht="27.6" customHeight="1" x14ac:dyDescent="0.25">
      <c r="C82" s="110">
        <v>77</v>
      </c>
      <c r="D82" s="111" t="str">
        <f>IFERROR(VLOOKUP(C82,Opportunities!$P$5:$Q$404,2,FALSE),"")</f>
        <v/>
      </c>
      <c r="E82" s="112" t="str">
        <f>IFERROR(VLOOKUP(D82,Opportunities!$C$5:$H$404,6,FALSE),"")</f>
        <v/>
      </c>
      <c r="F82" s="113" t="str">
        <f t="shared" si="1"/>
        <v/>
      </c>
    </row>
    <row r="83" spans="3:6" ht="27.6" customHeight="1" x14ac:dyDescent="0.25">
      <c r="C83" s="110">
        <v>78</v>
      </c>
      <c r="D83" s="111" t="str">
        <f>IFERROR(VLOOKUP(C83,Opportunities!$P$5:$Q$404,2,FALSE),"")</f>
        <v/>
      </c>
      <c r="E83" s="112" t="str">
        <f>IFERROR(VLOOKUP(D83,Opportunities!$C$5:$H$404,6,FALSE),"")</f>
        <v/>
      </c>
      <c r="F83" s="113" t="str">
        <f t="shared" si="1"/>
        <v/>
      </c>
    </row>
    <row r="84" spans="3:6" ht="27.6" customHeight="1" x14ac:dyDescent="0.25">
      <c r="C84" s="110">
        <v>79</v>
      </c>
      <c r="D84" s="111" t="str">
        <f>IFERROR(VLOOKUP(C84,Opportunities!$P$5:$Q$404,2,FALSE),"")</f>
        <v/>
      </c>
      <c r="E84" s="112" t="str">
        <f>IFERROR(VLOOKUP(D84,Opportunities!$C$5:$H$404,6,FALSE),"")</f>
        <v/>
      </c>
      <c r="F84" s="113" t="str">
        <f t="shared" si="1"/>
        <v/>
      </c>
    </row>
    <row r="85" spans="3:6" ht="27.6" customHeight="1" x14ac:dyDescent="0.25">
      <c r="C85" s="110">
        <v>80</v>
      </c>
      <c r="D85" s="111" t="str">
        <f>IFERROR(VLOOKUP(C85,Opportunities!$P$5:$Q$404,2,FALSE),"")</f>
        <v/>
      </c>
      <c r="E85" s="112" t="str">
        <f>IFERROR(VLOOKUP(D85,Opportunities!$C$5:$H$404,6,FALSE),"")</f>
        <v/>
      </c>
      <c r="F85" s="113" t="str">
        <f t="shared" si="1"/>
        <v/>
      </c>
    </row>
    <row r="86" spans="3:6" ht="27.6" customHeight="1" x14ac:dyDescent="0.25">
      <c r="C86" s="110">
        <v>81</v>
      </c>
      <c r="D86" s="111" t="str">
        <f>IFERROR(VLOOKUP(C86,Opportunities!$P$5:$Q$404,2,FALSE),"")</f>
        <v/>
      </c>
      <c r="E86" s="112" t="str">
        <f>IFERROR(VLOOKUP(D86,Opportunities!$C$5:$H$404,6,FALSE),"")</f>
        <v/>
      </c>
      <c r="F86" s="113" t="str">
        <f t="shared" si="1"/>
        <v/>
      </c>
    </row>
    <row r="87" spans="3:6" ht="27.6" customHeight="1" x14ac:dyDescent="0.25">
      <c r="C87" s="110">
        <v>82</v>
      </c>
      <c r="D87" s="111" t="str">
        <f>IFERROR(VLOOKUP(C87,Opportunities!$P$5:$Q$404,2,FALSE),"")</f>
        <v/>
      </c>
      <c r="E87" s="112" t="str">
        <f>IFERROR(VLOOKUP(D87,Opportunities!$C$5:$H$404,6,FALSE),"")</f>
        <v/>
      </c>
      <c r="F87" s="113" t="str">
        <f t="shared" si="1"/>
        <v/>
      </c>
    </row>
    <row r="88" spans="3:6" ht="27.6" customHeight="1" x14ac:dyDescent="0.25">
      <c r="C88" s="110">
        <v>83</v>
      </c>
      <c r="D88" s="111" t="str">
        <f>IFERROR(VLOOKUP(C88,Opportunities!$P$5:$Q$404,2,FALSE),"")</f>
        <v/>
      </c>
      <c r="E88" s="112" t="str">
        <f>IFERROR(VLOOKUP(D88,Opportunities!$C$5:$H$404,6,FALSE),"")</f>
        <v/>
      </c>
      <c r="F88" s="113" t="str">
        <f t="shared" si="1"/>
        <v/>
      </c>
    </row>
    <row r="89" spans="3:6" ht="27.6" customHeight="1" x14ac:dyDescent="0.25">
      <c r="C89" s="110">
        <v>84</v>
      </c>
      <c r="D89" s="111" t="str">
        <f>IFERROR(VLOOKUP(C89,Opportunities!$P$5:$Q$404,2,FALSE),"")</f>
        <v/>
      </c>
      <c r="E89" s="112" t="str">
        <f>IFERROR(VLOOKUP(D89,Opportunities!$C$5:$H$404,6,FALSE),"")</f>
        <v/>
      </c>
      <c r="F89" s="113" t="str">
        <f t="shared" si="1"/>
        <v/>
      </c>
    </row>
    <row r="90" spans="3:6" ht="27.6" customHeight="1" x14ac:dyDescent="0.25">
      <c r="C90" s="110">
        <v>85</v>
      </c>
      <c r="D90" s="111" t="str">
        <f>IFERROR(VLOOKUP(C90,Opportunities!$P$5:$Q$404,2,FALSE),"")</f>
        <v/>
      </c>
      <c r="E90" s="112" t="str">
        <f>IFERROR(VLOOKUP(D90,Opportunities!$C$5:$H$404,6,FALSE),"")</f>
        <v/>
      </c>
      <c r="F90" s="113" t="str">
        <f t="shared" si="1"/>
        <v/>
      </c>
    </row>
    <row r="91" spans="3:6" ht="27.6" customHeight="1" x14ac:dyDescent="0.25">
      <c r="C91" s="110">
        <v>86</v>
      </c>
      <c r="D91" s="111" t="str">
        <f>IFERROR(VLOOKUP(C91,Opportunities!$P$5:$Q$404,2,FALSE),"")</f>
        <v/>
      </c>
      <c r="E91" s="112" t="str">
        <f>IFERROR(VLOOKUP(D91,Opportunities!$C$5:$H$404,6,FALSE),"")</f>
        <v/>
      </c>
      <c r="F91" s="113" t="str">
        <f t="shared" si="1"/>
        <v/>
      </c>
    </row>
    <row r="92" spans="3:6" ht="27.6" customHeight="1" x14ac:dyDescent="0.25">
      <c r="C92" s="110">
        <v>87</v>
      </c>
      <c r="D92" s="111" t="str">
        <f>IFERROR(VLOOKUP(C92,Opportunities!$P$5:$Q$404,2,FALSE),"")</f>
        <v/>
      </c>
      <c r="E92" s="112" t="str">
        <f>IFERROR(VLOOKUP(D92,Opportunities!$C$5:$H$404,6,FALSE),"")</f>
        <v/>
      </c>
      <c r="F92" s="113" t="str">
        <f t="shared" si="1"/>
        <v/>
      </c>
    </row>
    <row r="93" spans="3:6" ht="27.6" customHeight="1" x14ac:dyDescent="0.25">
      <c r="C93" s="110">
        <v>88</v>
      </c>
      <c r="D93" s="111" t="str">
        <f>IFERROR(VLOOKUP(C93,Opportunities!$P$5:$Q$404,2,FALSE),"")</f>
        <v/>
      </c>
      <c r="E93" s="112" t="str">
        <f>IFERROR(VLOOKUP(D93,Opportunities!$C$5:$H$404,6,FALSE),"")</f>
        <v/>
      </c>
      <c r="F93" s="113" t="str">
        <f t="shared" si="1"/>
        <v/>
      </c>
    </row>
    <row r="94" spans="3:6" ht="27.6" customHeight="1" x14ac:dyDescent="0.25">
      <c r="C94" s="110">
        <v>89</v>
      </c>
      <c r="D94" s="111" t="str">
        <f>IFERROR(VLOOKUP(C94,Opportunities!$P$5:$Q$404,2,FALSE),"")</f>
        <v/>
      </c>
      <c r="E94" s="112" t="str">
        <f>IFERROR(VLOOKUP(D94,Opportunities!$C$5:$H$404,6,FALSE),"")</f>
        <v/>
      </c>
      <c r="F94" s="113" t="str">
        <f t="shared" si="1"/>
        <v/>
      </c>
    </row>
    <row r="95" spans="3:6" ht="27.6" customHeight="1" x14ac:dyDescent="0.25">
      <c r="C95" s="110">
        <v>90</v>
      </c>
      <c r="D95" s="111" t="str">
        <f>IFERROR(VLOOKUP(C95,Opportunities!$P$5:$Q$404,2,FALSE),"")</f>
        <v/>
      </c>
      <c r="E95" s="112" t="str">
        <f>IFERROR(VLOOKUP(D95,Opportunities!$C$5:$H$404,6,FALSE),"")</f>
        <v/>
      </c>
      <c r="F95" s="113" t="str">
        <f t="shared" si="1"/>
        <v/>
      </c>
    </row>
    <row r="96" spans="3:6" ht="27.6" customHeight="1" x14ac:dyDescent="0.25">
      <c r="C96" s="110">
        <v>91</v>
      </c>
      <c r="D96" s="111" t="str">
        <f>IFERROR(VLOOKUP(C96,Opportunities!$P$5:$Q$404,2,FALSE),"")</f>
        <v/>
      </c>
      <c r="E96" s="112" t="str">
        <f>IFERROR(VLOOKUP(D96,Opportunities!$C$5:$H$404,6,FALSE),"")</f>
        <v/>
      </c>
      <c r="F96" s="113" t="str">
        <f t="shared" si="1"/>
        <v/>
      </c>
    </row>
    <row r="97" spans="3:6" ht="27.6" customHeight="1" x14ac:dyDescent="0.25">
      <c r="C97" s="110">
        <v>92</v>
      </c>
      <c r="D97" s="111" t="str">
        <f>IFERROR(VLOOKUP(C97,Opportunities!$P$5:$Q$404,2,FALSE),"")</f>
        <v/>
      </c>
      <c r="E97" s="112" t="str">
        <f>IFERROR(VLOOKUP(D97,Opportunities!$C$5:$H$404,6,FALSE),"")</f>
        <v/>
      </c>
      <c r="F97" s="113" t="str">
        <f t="shared" si="1"/>
        <v/>
      </c>
    </row>
    <row r="98" spans="3:6" ht="27.6" customHeight="1" x14ac:dyDescent="0.25">
      <c r="C98" s="110">
        <v>93</v>
      </c>
      <c r="D98" s="111" t="str">
        <f>IFERROR(VLOOKUP(C98,Opportunities!$P$5:$Q$404,2,FALSE),"")</f>
        <v/>
      </c>
      <c r="E98" s="112" t="str">
        <f>IFERROR(VLOOKUP(D98,Opportunities!$C$5:$H$404,6,FALSE),"")</f>
        <v/>
      </c>
      <c r="F98" s="113" t="str">
        <f t="shared" si="1"/>
        <v/>
      </c>
    </row>
    <row r="99" spans="3:6" ht="27.6" customHeight="1" x14ac:dyDescent="0.25">
      <c r="C99" s="110">
        <v>94</v>
      </c>
      <c r="D99" s="111" t="str">
        <f>IFERROR(VLOOKUP(C99,Opportunities!$P$5:$Q$404,2,FALSE),"")</f>
        <v/>
      </c>
      <c r="E99" s="112" t="str">
        <f>IFERROR(VLOOKUP(D99,Opportunities!$C$5:$H$404,6,FALSE),"")</f>
        <v/>
      </c>
      <c r="F99" s="113" t="str">
        <f t="shared" si="1"/>
        <v/>
      </c>
    </row>
    <row r="100" spans="3:6" ht="27.6" customHeight="1" x14ac:dyDescent="0.25">
      <c r="C100" s="110">
        <v>95</v>
      </c>
      <c r="D100" s="111" t="str">
        <f>IFERROR(VLOOKUP(C100,Opportunities!$P$5:$Q$404,2,FALSE),"")</f>
        <v/>
      </c>
      <c r="E100" s="112" t="str">
        <f>IFERROR(VLOOKUP(D100,Opportunities!$C$5:$H$404,6,FALSE),"")</f>
        <v/>
      </c>
      <c r="F100" s="113" t="str">
        <f t="shared" si="1"/>
        <v/>
      </c>
    </row>
    <row r="101" spans="3:6" ht="27.6" customHeight="1" x14ac:dyDescent="0.25">
      <c r="C101" s="110">
        <v>96</v>
      </c>
      <c r="D101" s="111" t="str">
        <f>IFERROR(VLOOKUP(C101,Opportunities!$P$5:$Q$404,2,FALSE),"")</f>
        <v/>
      </c>
      <c r="E101" s="112" t="str">
        <f>IFERROR(VLOOKUP(D101,Opportunities!$C$5:$H$404,6,FALSE),"")</f>
        <v/>
      </c>
      <c r="F101" s="113" t="str">
        <f t="shared" si="1"/>
        <v/>
      </c>
    </row>
    <row r="102" spans="3:6" ht="27.6" customHeight="1" x14ac:dyDescent="0.25">
      <c r="C102" s="110">
        <v>97</v>
      </c>
      <c r="D102" s="111" t="str">
        <f>IFERROR(VLOOKUP(C102,Opportunities!$P$5:$Q$404,2,FALSE),"")</f>
        <v/>
      </c>
      <c r="E102" s="112" t="str">
        <f>IFERROR(VLOOKUP(D102,Opportunities!$C$5:$H$404,6,FALSE),"")</f>
        <v/>
      </c>
      <c r="F102" s="113" t="str">
        <f t="shared" si="1"/>
        <v/>
      </c>
    </row>
    <row r="103" spans="3:6" ht="27.6" customHeight="1" x14ac:dyDescent="0.25">
      <c r="C103" s="110">
        <v>98</v>
      </c>
      <c r="D103" s="111" t="str">
        <f>IFERROR(VLOOKUP(C103,Opportunities!$P$5:$Q$404,2,FALSE),"")</f>
        <v/>
      </c>
      <c r="E103" s="112" t="str">
        <f>IFERROR(VLOOKUP(D103,Opportunities!$C$5:$H$404,6,FALSE),"")</f>
        <v/>
      </c>
      <c r="F103" s="113" t="str">
        <f t="shared" si="1"/>
        <v/>
      </c>
    </row>
    <row r="104" spans="3:6" ht="27.6" customHeight="1" x14ac:dyDescent="0.25">
      <c r="C104" s="110">
        <v>99</v>
      </c>
      <c r="D104" s="111" t="str">
        <f>IFERROR(VLOOKUP(C104,Opportunities!$P$5:$Q$404,2,FALSE),"")</f>
        <v/>
      </c>
      <c r="E104" s="112" t="str">
        <f>IFERROR(VLOOKUP(D104,Opportunities!$C$5:$H$404,6,FALSE),"")</f>
        <v/>
      </c>
      <c r="F104" s="113" t="str">
        <f t="shared" si="1"/>
        <v/>
      </c>
    </row>
    <row r="105" spans="3:6" ht="27.6" customHeight="1" x14ac:dyDescent="0.25">
      <c r="C105" s="110">
        <v>100</v>
      </c>
      <c r="D105" s="111" t="str">
        <f>IFERROR(VLOOKUP(C105,Opportunities!$P$5:$Q$404,2,FALSE),"")</f>
        <v/>
      </c>
      <c r="E105" s="112" t="str">
        <f>IFERROR(VLOOKUP(D105,Opportunities!$C$5:$H$404,6,FALSE),"")</f>
        <v/>
      </c>
      <c r="F105" s="113" t="str">
        <f t="shared" si="1"/>
        <v/>
      </c>
    </row>
    <row r="106" spans="3:6" ht="27.6" customHeight="1" x14ac:dyDescent="0.25">
      <c r="C106" s="110">
        <v>101</v>
      </c>
      <c r="D106" s="111" t="str">
        <f>IFERROR(VLOOKUP(C106,Opportunities!$P$5:$Q$404,2,FALSE),"")</f>
        <v/>
      </c>
      <c r="E106" s="112" t="str">
        <f>IFERROR(VLOOKUP(D106,Opportunities!$C$5:$H$404,6,FALSE),"")</f>
        <v/>
      </c>
      <c r="F106" s="113" t="str">
        <f t="shared" si="1"/>
        <v/>
      </c>
    </row>
    <row r="107" spans="3:6" ht="27.6" customHeight="1" x14ac:dyDescent="0.25">
      <c r="C107" s="110">
        <v>102</v>
      </c>
      <c r="D107" s="111" t="str">
        <f>IFERROR(VLOOKUP(C107,Opportunities!$P$5:$Q$404,2,FALSE),"")</f>
        <v/>
      </c>
      <c r="E107" s="112" t="str">
        <f>IFERROR(VLOOKUP(D107,Opportunities!$C$5:$H$404,6,FALSE),"")</f>
        <v/>
      </c>
      <c r="F107" s="113" t="str">
        <f t="shared" si="1"/>
        <v/>
      </c>
    </row>
    <row r="108" spans="3:6" ht="27.6" customHeight="1" x14ac:dyDescent="0.25">
      <c r="C108" s="110">
        <v>103</v>
      </c>
      <c r="D108" s="111" t="str">
        <f>IFERROR(VLOOKUP(C108,Opportunities!$P$5:$Q$404,2,FALSE),"")</f>
        <v/>
      </c>
      <c r="E108" s="112" t="str">
        <f>IFERROR(VLOOKUP(D108,Opportunities!$C$5:$H$404,6,FALSE),"")</f>
        <v/>
      </c>
      <c r="F108" s="113" t="str">
        <f t="shared" si="1"/>
        <v/>
      </c>
    </row>
    <row r="109" spans="3:6" ht="27.6" customHeight="1" x14ac:dyDescent="0.25">
      <c r="C109" s="110">
        <v>104</v>
      </c>
      <c r="D109" s="111" t="str">
        <f>IFERROR(VLOOKUP(C109,Opportunities!$P$5:$Q$404,2,FALSE),"")</f>
        <v/>
      </c>
      <c r="E109" s="112" t="str">
        <f>IFERROR(VLOOKUP(D109,Opportunities!$C$5:$H$404,6,FALSE),"")</f>
        <v/>
      </c>
      <c r="F109" s="113" t="str">
        <f t="shared" si="1"/>
        <v/>
      </c>
    </row>
    <row r="110" spans="3:6" ht="27.6" customHeight="1" x14ac:dyDescent="0.25">
      <c r="C110" s="110">
        <v>105</v>
      </c>
      <c r="D110" s="111" t="str">
        <f>IFERROR(VLOOKUP(C110,Opportunities!$P$5:$Q$404,2,FALSE),"")</f>
        <v/>
      </c>
      <c r="E110" s="112" t="str">
        <f>IFERROR(VLOOKUP(D110,Opportunities!$C$5:$H$404,6,FALSE),"")</f>
        <v/>
      </c>
      <c r="F110" s="113" t="str">
        <f t="shared" si="1"/>
        <v/>
      </c>
    </row>
    <row r="111" spans="3:6" ht="27.6" customHeight="1" x14ac:dyDescent="0.25">
      <c r="C111" s="110">
        <v>106</v>
      </c>
      <c r="D111" s="111" t="str">
        <f>IFERROR(VLOOKUP(C111,Opportunities!$P$5:$Q$404,2,FALSE),"")</f>
        <v/>
      </c>
      <c r="E111" s="112" t="str">
        <f>IFERROR(VLOOKUP(D111,Opportunities!$C$5:$H$404,6,FALSE),"")</f>
        <v/>
      </c>
      <c r="F111" s="113" t="str">
        <f t="shared" si="1"/>
        <v/>
      </c>
    </row>
    <row r="112" spans="3:6" ht="27.6" customHeight="1" x14ac:dyDescent="0.25">
      <c r="C112" s="110">
        <v>107</v>
      </c>
      <c r="D112" s="111" t="str">
        <f>IFERROR(VLOOKUP(C112,Opportunities!$P$5:$Q$404,2,FALSE),"")</f>
        <v/>
      </c>
      <c r="E112" s="112" t="str">
        <f>IFERROR(VLOOKUP(D112,Opportunities!$C$5:$H$404,6,FALSE),"")</f>
        <v/>
      </c>
      <c r="F112" s="113" t="str">
        <f t="shared" si="1"/>
        <v/>
      </c>
    </row>
    <row r="113" spans="3:6" ht="27.6" customHeight="1" x14ac:dyDescent="0.25">
      <c r="C113" s="110">
        <v>108</v>
      </c>
      <c r="D113" s="111" t="str">
        <f>IFERROR(VLOOKUP(C113,Opportunities!$P$5:$Q$404,2,FALSE),"")</f>
        <v/>
      </c>
      <c r="E113" s="112" t="str">
        <f>IFERROR(VLOOKUP(D113,Opportunities!$C$5:$H$404,6,FALSE),"")</f>
        <v/>
      </c>
      <c r="F113" s="113" t="str">
        <f t="shared" si="1"/>
        <v/>
      </c>
    </row>
    <row r="114" spans="3:6" ht="27.6" customHeight="1" x14ac:dyDescent="0.25">
      <c r="C114" s="110">
        <v>109</v>
      </c>
      <c r="D114" s="111" t="str">
        <f>IFERROR(VLOOKUP(C114,Opportunities!$P$5:$Q$404,2,FALSE),"")</f>
        <v/>
      </c>
      <c r="E114" s="112" t="str">
        <f>IFERROR(VLOOKUP(D114,Opportunities!$C$5:$H$404,6,FALSE),"")</f>
        <v/>
      </c>
      <c r="F114" s="113" t="str">
        <f t="shared" si="1"/>
        <v/>
      </c>
    </row>
    <row r="115" spans="3:6" ht="27.6" customHeight="1" x14ac:dyDescent="0.25">
      <c r="C115" s="110">
        <v>110</v>
      </c>
      <c r="D115" s="111" t="str">
        <f>IFERROR(VLOOKUP(C115,Opportunities!$P$5:$Q$404,2,FALSE),"")</f>
        <v/>
      </c>
      <c r="E115" s="112" t="str">
        <f>IFERROR(VLOOKUP(D115,Opportunities!$C$5:$H$404,6,FALSE),"")</f>
        <v/>
      </c>
      <c r="F115" s="113" t="str">
        <f t="shared" si="1"/>
        <v/>
      </c>
    </row>
    <row r="116" spans="3:6" ht="27.6" customHeight="1" x14ac:dyDescent="0.25">
      <c r="C116" s="110">
        <v>111</v>
      </c>
      <c r="D116" s="111" t="str">
        <f>IFERROR(VLOOKUP(C116,Opportunities!$P$5:$Q$404,2,FALSE),"")</f>
        <v/>
      </c>
      <c r="E116" s="112" t="str">
        <f>IFERROR(VLOOKUP(D116,Opportunities!$C$5:$H$404,6,FALSE),"")</f>
        <v/>
      </c>
      <c r="F116" s="113" t="str">
        <f t="shared" si="1"/>
        <v/>
      </c>
    </row>
    <row r="117" spans="3:6" ht="27.6" customHeight="1" x14ac:dyDescent="0.25">
      <c r="C117" s="110">
        <v>112</v>
      </c>
      <c r="D117" s="111" t="str">
        <f>IFERROR(VLOOKUP(C117,Opportunities!$P$5:$Q$404,2,FALSE),"")</f>
        <v/>
      </c>
      <c r="E117" s="112" t="str">
        <f>IFERROR(VLOOKUP(D117,Opportunities!$C$5:$H$404,6,FALSE),"")</f>
        <v/>
      </c>
      <c r="F117" s="113" t="str">
        <f t="shared" si="1"/>
        <v/>
      </c>
    </row>
    <row r="118" spans="3:6" ht="27.6" customHeight="1" x14ac:dyDescent="0.25">
      <c r="C118" s="110">
        <v>113</v>
      </c>
      <c r="D118" s="111" t="str">
        <f>IFERROR(VLOOKUP(C118,Opportunities!$P$5:$Q$404,2,FALSE),"")</f>
        <v/>
      </c>
      <c r="E118" s="112" t="str">
        <f>IFERROR(VLOOKUP(D118,Opportunities!$C$5:$H$404,6,FALSE),"")</f>
        <v/>
      </c>
      <c r="F118" s="113" t="str">
        <f t="shared" si="1"/>
        <v/>
      </c>
    </row>
    <row r="119" spans="3:6" ht="27.6" customHeight="1" x14ac:dyDescent="0.25">
      <c r="C119" s="110">
        <v>114</v>
      </c>
      <c r="D119" s="111" t="str">
        <f>IFERROR(VLOOKUP(C119,Opportunities!$P$5:$Q$404,2,FALSE),"")</f>
        <v/>
      </c>
      <c r="E119" s="112" t="str">
        <f>IFERROR(VLOOKUP(D119,Opportunities!$C$5:$H$404,6,FALSE),"")</f>
        <v/>
      </c>
      <c r="F119" s="113" t="str">
        <f t="shared" si="1"/>
        <v/>
      </c>
    </row>
    <row r="120" spans="3:6" ht="27.6" customHeight="1" x14ac:dyDescent="0.25">
      <c r="C120" s="110">
        <v>115</v>
      </c>
      <c r="D120" s="111" t="str">
        <f>IFERROR(VLOOKUP(C120,Opportunities!$P$5:$Q$404,2,FALSE),"")</f>
        <v/>
      </c>
      <c r="E120" s="112" t="str">
        <f>IFERROR(VLOOKUP(D120,Opportunities!$C$5:$H$404,6,FALSE),"")</f>
        <v/>
      </c>
      <c r="F120" s="113" t="str">
        <f t="shared" si="1"/>
        <v/>
      </c>
    </row>
    <row r="121" spans="3:6" ht="27.6" customHeight="1" x14ac:dyDescent="0.25">
      <c r="C121" s="110">
        <v>116</v>
      </c>
      <c r="D121" s="111" t="str">
        <f>IFERROR(VLOOKUP(C121,Opportunities!$P$5:$Q$404,2,FALSE),"")</f>
        <v/>
      </c>
      <c r="E121" s="112" t="str">
        <f>IFERROR(VLOOKUP(D121,Opportunities!$C$5:$H$404,6,FALSE),"")</f>
        <v/>
      </c>
      <c r="F121" s="113" t="str">
        <f t="shared" si="1"/>
        <v/>
      </c>
    </row>
    <row r="122" spans="3:6" ht="27.6" customHeight="1" x14ac:dyDescent="0.25">
      <c r="C122" s="110">
        <v>117</v>
      </c>
      <c r="D122" s="111" t="str">
        <f>IFERROR(VLOOKUP(C122,Opportunities!$P$5:$Q$404,2,FALSE),"")</f>
        <v/>
      </c>
      <c r="E122" s="112" t="str">
        <f>IFERROR(VLOOKUP(D122,Opportunities!$C$5:$H$404,6,FALSE),"")</f>
        <v/>
      </c>
      <c r="F122" s="113" t="str">
        <f t="shared" si="1"/>
        <v/>
      </c>
    </row>
    <row r="123" spans="3:6" ht="27.6" customHeight="1" x14ac:dyDescent="0.25">
      <c r="C123" s="110">
        <v>118</v>
      </c>
      <c r="D123" s="111" t="str">
        <f>IFERROR(VLOOKUP(C123,Opportunities!$P$5:$Q$404,2,FALSE),"")</f>
        <v/>
      </c>
      <c r="E123" s="112" t="str">
        <f>IFERROR(VLOOKUP(D123,Opportunities!$C$5:$H$404,6,FALSE),"")</f>
        <v/>
      </c>
      <c r="F123" s="113" t="str">
        <f t="shared" si="1"/>
        <v/>
      </c>
    </row>
    <row r="124" spans="3:6" ht="27.6" customHeight="1" x14ac:dyDescent="0.25">
      <c r="C124" s="110">
        <v>119</v>
      </c>
      <c r="D124" s="111" t="str">
        <f>IFERROR(VLOOKUP(C124,Opportunities!$P$5:$Q$404,2,FALSE),"")</f>
        <v/>
      </c>
      <c r="E124" s="112" t="str">
        <f>IFERROR(VLOOKUP(D124,Opportunities!$C$5:$H$404,6,FALSE),"")</f>
        <v/>
      </c>
      <c r="F124" s="113" t="str">
        <f t="shared" si="1"/>
        <v/>
      </c>
    </row>
    <row r="125" spans="3:6" ht="27.6" customHeight="1" x14ac:dyDescent="0.25">
      <c r="C125" s="110">
        <v>120</v>
      </c>
      <c r="D125" s="111" t="str">
        <f>IFERROR(VLOOKUP(C125,Opportunities!$P$5:$Q$404,2,FALSE),"")</f>
        <v/>
      </c>
      <c r="E125" s="112" t="str">
        <f>IFERROR(VLOOKUP(D125,Opportunities!$C$5:$H$404,6,FALSE),"")</f>
        <v/>
      </c>
      <c r="F125" s="113" t="str">
        <f t="shared" si="1"/>
        <v/>
      </c>
    </row>
    <row r="126" spans="3:6" ht="27.6" customHeight="1" x14ac:dyDescent="0.25">
      <c r="C126" s="110">
        <v>121</v>
      </c>
      <c r="D126" s="111" t="str">
        <f>IFERROR(VLOOKUP(C126,Opportunities!$P$5:$Q$404,2,FALSE),"")</f>
        <v/>
      </c>
      <c r="E126" s="112" t="str">
        <f>IFERROR(VLOOKUP(D126,Opportunities!$C$5:$H$404,6,FALSE),"")</f>
        <v/>
      </c>
      <c r="F126" s="113" t="str">
        <f t="shared" si="1"/>
        <v/>
      </c>
    </row>
    <row r="127" spans="3:6" ht="27.6" customHeight="1" x14ac:dyDescent="0.25">
      <c r="C127" s="110">
        <v>122</v>
      </c>
      <c r="D127" s="111" t="str">
        <f>IFERROR(VLOOKUP(C127,Opportunities!$P$5:$Q$404,2,FALSE),"")</f>
        <v/>
      </c>
      <c r="E127" s="112" t="str">
        <f>IFERROR(VLOOKUP(D127,Opportunities!$C$5:$H$404,6,FALSE),"")</f>
        <v/>
      </c>
      <c r="F127" s="113" t="str">
        <f t="shared" si="1"/>
        <v/>
      </c>
    </row>
    <row r="128" spans="3:6" ht="27.6" customHeight="1" x14ac:dyDescent="0.25">
      <c r="C128" s="110">
        <v>123</v>
      </c>
      <c r="D128" s="111" t="str">
        <f>IFERROR(VLOOKUP(C128,Opportunities!$P$5:$Q$404,2,FALSE),"")</f>
        <v/>
      </c>
      <c r="E128" s="112" t="str">
        <f>IFERROR(VLOOKUP(D128,Opportunities!$C$5:$H$404,6,FALSE),"")</f>
        <v/>
      </c>
      <c r="F128" s="113" t="str">
        <f t="shared" si="1"/>
        <v/>
      </c>
    </row>
    <row r="129" spans="3:6" ht="27.6" customHeight="1" x14ac:dyDescent="0.25">
      <c r="C129" s="110">
        <v>124</v>
      </c>
      <c r="D129" s="111" t="str">
        <f>IFERROR(VLOOKUP(C129,Opportunities!$P$5:$Q$404,2,FALSE),"")</f>
        <v/>
      </c>
      <c r="E129" s="112" t="str">
        <f>IFERROR(VLOOKUP(D129,Opportunities!$C$5:$H$404,6,FALSE),"")</f>
        <v/>
      </c>
      <c r="F129" s="113" t="str">
        <f t="shared" si="1"/>
        <v/>
      </c>
    </row>
    <row r="130" spans="3:6" ht="27.6" customHeight="1" x14ac:dyDescent="0.25">
      <c r="C130" s="110">
        <v>125</v>
      </c>
      <c r="D130" s="111" t="str">
        <f>IFERROR(VLOOKUP(C130,Opportunities!$P$5:$Q$404,2,FALSE),"")</f>
        <v/>
      </c>
      <c r="E130" s="112" t="str">
        <f>IFERROR(VLOOKUP(D130,Opportunities!$C$5:$H$404,6,FALSE),"")</f>
        <v/>
      </c>
      <c r="F130" s="113" t="str">
        <f t="shared" si="1"/>
        <v/>
      </c>
    </row>
    <row r="131" spans="3:6" ht="27.6" customHeight="1" x14ac:dyDescent="0.25">
      <c r="C131" s="110">
        <v>126</v>
      </c>
      <c r="D131" s="111" t="str">
        <f>IFERROR(VLOOKUP(C131,Opportunities!$P$5:$Q$404,2,FALSE),"")</f>
        <v/>
      </c>
      <c r="E131" s="112" t="str">
        <f>IFERROR(VLOOKUP(D131,Opportunities!$C$5:$H$404,6,FALSE),"")</f>
        <v/>
      </c>
      <c r="F131" s="113" t="str">
        <f t="shared" si="1"/>
        <v/>
      </c>
    </row>
    <row r="132" spans="3:6" ht="27.6" customHeight="1" x14ac:dyDescent="0.25">
      <c r="C132" s="110">
        <v>127</v>
      </c>
      <c r="D132" s="111" t="str">
        <f>IFERROR(VLOOKUP(C132,Opportunities!$P$5:$Q$404,2,FALSE),"")</f>
        <v/>
      </c>
      <c r="E132" s="112" t="str">
        <f>IFERROR(VLOOKUP(D132,Opportunities!$C$5:$H$404,6,FALSE),"")</f>
        <v/>
      </c>
      <c r="F132" s="113" t="str">
        <f t="shared" si="1"/>
        <v/>
      </c>
    </row>
    <row r="133" spans="3:6" ht="27.6" customHeight="1" x14ac:dyDescent="0.25">
      <c r="C133" s="110">
        <v>128</v>
      </c>
      <c r="D133" s="111" t="str">
        <f>IFERROR(VLOOKUP(C133,Opportunities!$P$5:$Q$404,2,FALSE),"")</f>
        <v/>
      </c>
      <c r="E133" s="112" t="str">
        <f>IFERROR(VLOOKUP(D133,Opportunities!$C$5:$H$404,6,FALSE),"")</f>
        <v/>
      </c>
      <c r="F133" s="113" t="str">
        <f t="shared" si="1"/>
        <v/>
      </c>
    </row>
    <row r="134" spans="3:6" ht="27.6" customHeight="1" x14ac:dyDescent="0.25">
      <c r="C134" s="110">
        <v>129</v>
      </c>
      <c r="D134" s="111" t="str">
        <f>IFERROR(VLOOKUP(C134,Opportunities!$P$5:$Q$404,2,FALSE),"")</f>
        <v/>
      </c>
      <c r="E134" s="112" t="str">
        <f>IFERROR(VLOOKUP(D134,Opportunities!$C$5:$H$404,6,FALSE),"")</f>
        <v/>
      </c>
      <c r="F134" s="113" t="str">
        <f t="shared" si="1"/>
        <v/>
      </c>
    </row>
    <row r="135" spans="3:6" ht="27.6" customHeight="1" x14ac:dyDescent="0.25">
      <c r="C135" s="110">
        <v>130</v>
      </c>
      <c r="D135" s="111" t="str">
        <f>IFERROR(VLOOKUP(C135,Opportunities!$P$5:$Q$404,2,FALSE),"")</f>
        <v/>
      </c>
      <c r="E135" s="112" t="str">
        <f>IFERROR(VLOOKUP(D135,Opportunities!$C$5:$H$404,6,FALSE),"")</f>
        <v/>
      </c>
      <c r="F135" s="113" t="str">
        <f t="shared" ref="F135:F198" si="2">IFERROR(IF(E135&lt;11,"Baja",IF(E135&lt;48,"Intermedia",IF(AND(E135&lt;&gt;"",E135&gt;=48),"Alta",""))),"")</f>
        <v/>
      </c>
    </row>
    <row r="136" spans="3:6" ht="27.6" customHeight="1" x14ac:dyDescent="0.25">
      <c r="C136" s="110">
        <v>131</v>
      </c>
      <c r="D136" s="111" t="str">
        <f>IFERROR(VLOOKUP(C136,Opportunities!$P$5:$Q$404,2,FALSE),"")</f>
        <v/>
      </c>
      <c r="E136" s="112" t="str">
        <f>IFERROR(VLOOKUP(D136,Opportunities!$C$5:$H$404,6,FALSE),"")</f>
        <v/>
      </c>
      <c r="F136" s="113" t="str">
        <f t="shared" si="2"/>
        <v/>
      </c>
    </row>
    <row r="137" spans="3:6" ht="27.6" customHeight="1" x14ac:dyDescent="0.25">
      <c r="C137" s="110">
        <v>132</v>
      </c>
      <c r="D137" s="111" t="str">
        <f>IFERROR(VLOOKUP(C137,Opportunities!$P$5:$Q$404,2,FALSE),"")</f>
        <v/>
      </c>
      <c r="E137" s="112" t="str">
        <f>IFERROR(VLOOKUP(D137,Opportunities!$C$5:$H$404,6,FALSE),"")</f>
        <v/>
      </c>
      <c r="F137" s="113" t="str">
        <f t="shared" si="2"/>
        <v/>
      </c>
    </row>
    <row r="138" spans="3:6" ht="27.6" customHeight="1" x14ac:dyDescent="0.25">
      <c r="C138" s="110">
        <v>133</v>
      </c>
      <c r="D138" s="111" t="str">
        <f>IFERROR(VLOOKUP(C138,Opportunities!$P$5:$Q$404,2,FALSE),"")</f>
        <v/>
      </c>
      <c r="E138" s="112" t="str">
        <f>IFERROR(VLOOKUP(D138,Opportunities!$C$5:$H$404,6,FALSE),"")</f>
        <v/>
      </c>
      <c r="F138" s="113" t="str">
        <f t="shared" si="2"/>
        <v/>
      </c>
    </row>
    <row r="139" spans="3:6" ht="27.6" customHeight="1" x14ac:dyDescent="0.25">
      <c r="C139" s="110">
        <v>134</v>
      </c>
      <c r="D139" s="111" t="str">
        <f>IFERROR(VLOOKUP(C139,Opportunities!$P$5:$Q$404,2,FALSE),"")</f>
        <v/>
      </c>
      <c r="E139" s="112" t="str">
        <f>IFERROR(VLOOKUP(D139,Opportunities!$C$5:$H$404,6,FALSE),"")</f>
        <v/>
      </c>
      <c r="F139" s="113" t="str">
        <f t="shared" si="2"/>
        <v/>
      </c>
    </row>
    <row r="140" spans="3:6" ht="27.6" customHeight="1" x14ac:dyDescent="0.25">
      <c r="C140" s="110">
        <v>135</v>
      </c>
      <c r="D140" s="111" t="str">
        <f>IFERROR(VLOOKUP(C140,Opportunities!$P$5:$Q$404,2,FALSE),"")</f>
        <v/>
      </c>
      <c r="E140" s="112" t="str">
        <f>IFERROR(VLOOKUP(D140,Opportunities!$C$5:$H$404,6,FALSE),"")</f>
        <v/>
      </c>
      <c r="F140" s="113" t="str">
        <f t="shared" si="2"/>
        <v/>
      </c>
    </row>
    <row r="141" spans="3:6" ht="27.6" customHeight="1" x14ac:dyDescent="0.25">
      <c r="C141" s="110">
        <v>136</v>
      </c>
      <c r="D141" s="111" t="str">
        <f>IFERROR(VLOOKUP(C141,Opportunities!$P$5:$Q$404,2,FALSE),"")</f>
        <v/>
      </c>
      <c r="E141" s="112" t="str">
        <f>IFERROR(VLOOKUP(D141,Opportunities!$C$5:$H$404,6,FALSE),"")</f>
        <v/>
      </c>
      <c r="F141" s="113" t="str">
        <f t="shared" si="2"/>
        <v/>
      </c>
    </row>
    <row r="142" spans="3:6" ht="27.6" customHeight="1" x14ac:dyDescent="0.25">
      <c r="C142" s="110">
        <v>137</v>
      </c>
      <c r="D142" s="111" t="str">
        <f>IFERROR(VLOOKUP(C142,Opportunities!$P$5:$Q$404,2,FALSE),"")</f>
        <v/>
      </c>
      <c r="E142" s="112" t="str">
        <f>IFERROR(VLOOKUP(D142,Opportunities!$C$5:$H$404,6,FALSE),"")</f>
        <v/>
      </c>
      <c r="F142" s="113" t="str">
        <f t="shared" si="2"/>
        <v/>
      </c>
    </row>
    <row r="143" spans="3:6" ht="27.6" customHeight="1" x14ac:dyDescent="0.25">
      <c r="C143" s="110">
        <v>138</v>
      </c>
      <c r="D143" s="111" t="str">
        <f>IFERROR(VLOOKUP(C143,Opportunities!$P$5:$Q$404,2,FALSE),"")</f>
        <v/>
      </c>
      <c r="E143" s="112" t="str">
        <f>IFERROR(VLOOKUP(D143,Opportunities!$C$5:$H$404,6,FALSE),"")</f>
        <v/>
      </c>
      <c r="F143" s="113" t="str">
        <f t="shared" si="2"/>
        <v/>
      </c>
    </row>
    <row r="144" spans="3:6" ht="27.6" customHeight="1" x14ac:dyDescent="0.25">
      <c r="C144" s="110">
        <v>139</v>
      </c>
      <c r="D144" s="111" t="str">
        <f>IFERROR(VLOOKUP(C144,Opportunities!$P$5:$Q$404,2,FALSE),"")</f>
        <v/>
      </c>
      <c r="E144" s="112" t="str">
        <f>IFERROR(VLOOKUP(D144,Opportunities!$C$5:$H$404,6,FALSE),"")</f>
        <v/>
      </c>
      <c r="F144" s="113" t="str">
        <f t="shared" si="2"/>
        <v/>
      </c>
    </row>
    <row r="145" spans="3:6" ht="27.6" customHeight="1" x14ac:dyDescent="0.25">
      <c r="C145" s="110">
        <v>140</v>
      </c>
      <c r="D145" s="111" t="str">
        <f>IFERROR(VLOOKUP(C145,Opportunities!$P$5:$Q$404,2,FALSE),"")</f>
        <v/>
      </c>
      <c r="E145" s="112" t="str">
        <f>IFERROR(VLOOKUP(D145,Opportunities!$C$5:$H$404,6,FALSE),"")</f>
        <v/>
      </c>
      <c r="F145" s="113" t="str">
        <f t="shared" si="2"/>
        <v/>
      </c>
    </row>
    <row r="146" spans="3:6" ht="27.6" customHeight="1" x14ac:dyDescent="0.25">
      <c r="C146" s="110">
        <v>141</v>
      </c>
      <c r="D146" s="111" t="str">
        <f>IFERROR(VLOOKUP(C146,Opportunities!$P$5:$Q$404,2,FALSE),"")</f>
        <v/>
      </c>
      <c r="E146" s="112" t="str">
        <f>IFERROR(VLOOKUP(D146,Opportunities!$C$5:$H$404,6,FALSE),"")</f>
        <v/>
      </c>
      <c r="F146" s="113" t="str">
        <f t="shared" si="2"/>
        <v/>
      </c>
    </row>
    <row r="147" spans="3:6" ht="27.6" customHeight="1" x14ac:dyDescent="0.25">
      <c r="C147" s="110">
        <v>142</v>
      </c>
      <c r="D147" s="111" t="str">
        <f>IFERROR(VLOOKUP(C147,Opportunities!$P$5:$Q$404,2,FALSE),"")</f>
        <v/>
      </c>
      <c r="E147" s="112" t="str">
        <f>IFERROR(VLOOKUP(D147,Opportunities!$C$5:$H$404,6,FALSE),"")</f>
        <v/>
      </c>
      <c r="F147" s="113" t="str">
        <f t="shared" si="2"/>
        <v/>
      </c>
    </row>
    <row r="148" spans="3:6" ht="27.6" customHeight="1" x14ac:dyDescent="0.25">
      <c r="C148" s="110">
        <v>143</v>
      </c>
      <c r="D148" s="111" t="str">
        <f>IFERROR(VLOOKUP(C148,Opportunities!$P$5:$Q$404,2,FALSE),"")</f>
        <v/>
      </c>
      <c r="E148" s="112" t="str">
        <f>IFERROR(VLOOKUP(D148,Opportunities!$C$5:$H$404,6,FALSE),"")</f>
        <v/>
      </c>
      <c r="F148" s="113" t="str">
        <f t="shared" si="2"/>
        <v/>
      </c>
    </row>
    <row r="149" spans="3:6" ht="27.6" customHeight="1" x14ac:dyDescent="0.25">
      <c r="C149" s="110">
        <v>144</v>
      </c>
      <c r="D149" s="111" t="str">
        <f>IFERROR(VLOOKUP(C149,Opportunities!$P$5:$Q$404,2,FALSE),"")</f>
        <v/>
      </c>
      <c r="E149" s="112" t="str">
        <f>IFERROR(VLOOKUP(D149,Opportunities!$C$5:$H$404,6,FALSE),"")</f>
        <v/>
      </c>
      <c r="F149" s="113" t="str">
        <f t="shared" si="2"/>
        <v/>
      </c>
    </row>
    <row r="150" spans="3:6" ht="27.6" customHeight="1" x14ac:dyDescent="0.25">
      <c r="C150" s="110">
        <v>145</v>
      </c>
      <c r="D150" s="111" t="str">
        <f>IFERROR(VLOOKUP(C150,Opportunities!$P$5:$Q$404,2,FALSE),"")</f>
        <v/>
      </c>
      <c r="E150" s="112" t="str">
        <f>IFERROR(VLOOKUP(D150,Opportunities!$C$5:$H$404,6,FALSE),"")</f>
        <v/>
      </c>
      <c r="F150" s="113" t="str">
        <f t="shared" si="2"/>
        <v/>
      </c>
    </row>
    <row r="151" spans="3:6" ht="27.6" customHeight="1" x14ac:dyDescent="0.25">
      <c r="C151" s="110">
        <v>146</v>
      </c>
      <c r="D151" s="111" t="str">
        <f>IFERROR(VLOOKUP(C151,Opportunities!$P$5:$Q$404,2,FALSE),"")</f>
        <v/>
      </c>
      <c r="E151" s="112" t="str">
        <f>IFERROR(VLOOKUP(D151,Opportunities!$C$5:$H$404,6,FALSE),"")</f>
        <v/>
      </c>
      <c r="F151" s="113" t="str">
        <f t="shared" si="2"/>
        <v/>
      </c>
    </row>
    <row r="152" spans="3:6" ht="27.6" customHeight="1" x14ac:dyDescent="0.25">
      <c r="C152" s="110">
        <v>147</v>
      </c>
      <c r="D152" s="111" t="str">
        <f>IFERROR(VLOOKUP(C152,Opportunities!$P$5:$Q$404,2,FALSE),"")</f>
        <v/>
      </c>
      <c r="E152" s="112" t="str">
        <f>IFERROR(VLOOKUP(D152,Opportunities!$C$5:$H$404,6,FALSE),"")</f>
        <v/>
      </c>
      <c r="F152" s="113" t="str">
        <f t="shared" si="2"/>
        <v/>
      </c>
    </row>
    <row r="153" spans="3:6" ht="27.6" customHeight="1" x14ac:dyDescent="0.25">
      <c r="C153" s="110">
        <v>148</v>
      </c>
      <c r="D153" s="111" t="str">
        <f>IFERROR(VLOOKUP(C153,Opportunities!$P$5:$Q$404,2,FALSE),"")</f>
        <v/>
      </c>
      <c r="E153" s="112" t="str">
        <f>IFERROR(VLOOKUP(D153,Opportunities!$C$5:$H$404,6,FALSE),"")</f>
        <v/>
      </c>
      <c r="F153" s="113" t="str">
        <f t="shared" si="2"/>
        <v/>
      </c>
    </row>
    <row r="154" spans="3:6" ht="27.6" customHeight="1" x14ac:dyDescent="0.25">
      <c r="C154" s="110">
        <v>149</v>
      </c>
      <c r="D154" s="111" t="str">
        <f>IFERROR(VLOOKUP(C154,Opportunities!$P$5:$Q$404,2,FALSE),"")</f>
        <v/>
      </c>
      <c r="E154" s="112" t="str">
        <f>IFERROR(VLOOKUP(D154,Opportunities!$C$5:$H$404,6,FALSE),"")</f>
        <v/>
      </c>
      <c r="F154" s="113" t="str">
        <f t="shared" si="2"/>
        <v/>
      </c>
    </row>
    <row r="155" spans="3:6" ht="27.6" customHeight="1" x14ac:dyDescent="0.25">
      <c r="C155" s="110">
        <v>150</v>
      </c>
      <c r="D155" s="111" t="str">
        <f>IFERROR(VLOOKUP(C155,Opportunities!$P$5:$Q$404,2,FALSE),"")</f>
        <v/>
      </c>
      <c r="E155" s="112" t="str">
        <f>IFERROR(VLOOKUP(D155,Opportunities!$C$5:$H$404,6,FALSE),"")</f>
        <v/>
      </c>
      <c r="F155" s="113" t="str">
        <f t="shared" si="2"/>
        <v/>
      </c>
    </row>
    <row r="156" spans="3:6" ht="27.6" customHeight="1" x14ac:dyDescent="0.25">
      <c r="C156" s="110">
        <v>151</v>
      </c>
      <c r="D156" s="111" t="str">
        <f>IFERROR(VLOOKUP(C156,Opportunities!$P$5:$Q$404,2,FALSE),"")</f>
        <v/>
      </c>
      <c r="E156" s="112" t="str">
        <f>IFERROR(VLOOKUP(D156,Opportunities!$C$5:$H$404,6,FALSE),"")</f>
        <v/>
      </c>
      <c r="F156" s="113" t="str">
        <f t="shared" si="2"/>
        <v/>
      </c>
    </row>
    <row r="157" spans="3:6" ht="27.6" customHeight="1" x14ac:dyDescent="0.25">
      <c r="C157" s="110">
        <v>152</v>
      </c>
      <c r="D157" s="111" t="str">
        <f>IFERROR(VLOOKUP(C157,Opportunities!$P$5:$Q$404,2,FALSE),"")</f>
        <v/>
      </c>
      <c r="E157" s="112" t="str">
        <f>IFERROR(VLOOKUP(D157,Opportunities!$C$5:$H$404,6,FALSE),"")</f>
        <v/>
      </c>
      <c r="F157" s="113" t="str">
        <f t="shared" si="2"/>
        <v/>
      </c>
    </row>
    <row r="158" spans="3:6" ht="27.6" customHeight="1" x14ac:dyDescent="0.25">
      <c r="C158" s="110">
        <v>153</v>
      </c>
      <c r="D158" s="111" t="str">
        <f>IFERROR(VLOOKUP(C158,Opportunities!$P$5:$Q$404,2,FALSE),"")</f>
        <v/>
      </c>
      <c r="E158" s="112" t="str">
        <f>IFERROR(VLOOKUP(D158,Opportunities!$C$5:$H$404,6,FALSE),"")</f>
        <v/>
      </c>
      <c r="F158" s="113" t="str">
        <f t="shared" si="2"/>
        <v/>
      </c>
    </row>
    <row r="159" spans="3:6" ht="27.6" customHeight="1" x14ac:dyDescent="0.25">
      <c r="C159" s="110">
        <v>154</v>
      </c>
      <c r="D159" s="111" t="str">
        <f>IFERROR(VLOOKUP(C159,Opportunities!$P$5:$Q$404,2,FALSE),"")</f>
        <v/>
      </c>
      <c r="E159" s="112" t="str">
        <f>IFERROR(VLOOKUP(D159,Opportunities!$C$5:$H$404,6,FALSE),"")</f>
        <v/>
      </c>
      <c r="F159" s="113" t="str">
        <f t="shared" si="2"/>
        <v/>
      </c>
    </row>
    <row r="160" spans="3:6" ht="27.6" customHeight="1" x14ac:dyDescent="0.25">
      <c r="C160" s="110">
        <v>155</v>
      </c>
      <c r="D160" s="111" t="str">
        <f>IFERROR(VLOOKUP(C160,Opportunities!$P$5:$Q$404,2,FALSE),"")</f>
        <v/>
      </c>
      <c r="E160" s="112" t="str">
        <f>IFERROR(VLOOKUP(D160,Opportunities!$C$5:$H$404,6,FALSE),"")</f>
        <v/>
      </c>
      <c r="F160" s="113" t="str">
        <f t="shared" si="2"/>
        <v/>
      </c>
    </row>
    <row r="161" spans="3:6" ht="27.6" customHeight="1" x14ac:dyDescent="0.25">
      <c r="C161" s="110">
        <v>156</v>
      </c>
      <c r="D161" s="111" t="str">
        <f>IFERROR(VLOOKUP(C161,Opportunities!$P$5:$Q$404,2,FALSE),"")</f>
        <v/>
      </c>
      <c r="E161" s="112" t="str">
        <f>IFERROR(VLOOKUP(D161,Opportunities!$C$5:$H$404,6,FALSE),"")</f>
        <v/>
      </c>
      <c r="F161" s="113" t="str">
        <f t="shared" si="2"/>
        <v/>
      </c>
    </row>
    <row r="162" spans="3:6" ht="27.6" customHeight="1" x14ac:dyDescent="0.25">
      <c r="C162" s="110">
        <v>157</v>
      </c>
      <c r="D162" s="111" t="str">
        <f>IFERROR(VLOOKUP(C162,Opportunities!$P$5:$Q$404,2,FALSE),"")</f>
        <v/>
      </c>
      <c r="E162" s="112" t="str">
        <f>IFERROR(VLOOKUP(D162,Opportunities!$C$5:$H$404,6,FALSE),"")</f>
        <v/>
      </c>
      <c r="F162" s="113" t="str">
        <f t="shared" si="2"/>
        <v/>
      </c>
    </row>
    <row r="163" spans="3:6" ht="27.6" customHeight="1" x14ac:dyDescent="0.25">
      <c r="C163" s="110">
        <v>158</v>
      </c>
      <c r="D163" s="111" t="str">
        <f>IFERROR(VLOOKUP(C163,Opportunities!$P$5:$Q$404,2,FALSE),"")</f>
        <v/>
      </c>
      <c r="E163" s="112" t="str">
        <f>IFERROR(VLOOKUP(D163,Opportunities!$C$5:$H$404,6,FALSE),"")</f>
        <v/>
      </c>
      <c r="F163" s="113" t="str">
        <f t="shared" si="2"/>
        <v/>
      </c>
    </row>
    <row r="164" spans="3:6" ht="27.6" customHeight="1" x14ac:dyDescent="0.25">
      <c r="C164" s="110">
        <v>159</v>
      </c>
      <c r="D164" s="111" t="str">
        <f>IFERROR(VLOOKUP(C164,Opportunities!$P$5:$Q$404,2,FALSE),"")</f>
        <v/>
      </c>
      <c r="E164" s="112" t="str">
        <f>IFERROR(VLOOKUP(D164,Opportunities!$C$5:$H$404,6,FALSE),"")</f>
        <v/>
      </c>
      <c r="F164" s="113" t="str">
        <f t="shared" si="2"/>
        <v/>
      </c>
    </row>
    <row r="165" spans="3:6" ht="27.6" customHeight="1" x14ac:dyDescent="0.25">
      <c r="C165" s="110">
        <v>160</v>
      </c>
      <c r="D165" s="111" t="str">
        <f>IFERROR(VLOOKUP(C165,Opportunities!$P$5:$Q$404,2,FALSE),"")</f>
        <v/>
      </c>
      <c r="E165" s="112" t="str">
        <f>IFERROR(VLOOKUP(D165,Opportunities!$C$5:$H$404,6,FALSE),"")</f>
        <v/>
      </c>
      <c r="F165" s="113" t="str">
        <f t="shared" si="2"/>
        <v/>
      </c>
    </row>
    <row r="166" spans="3:6" ht="27.6" customHeight="1" x14ac:dyDescent="0.25">
      <c r="C166" s="110">
        <v>161</v>
      </c>
      <c r="D166" s="111" t="str">
        <f>IFERROR(VLOOKUP(C166,Opportunities!$P$5:$Q$404,2,FALSE),"")</f>
        <v/>
      </c>
      <c r="E166" s="112" t="str">
        <f>IFERROR(VLOOKUP(D166,Opportunities!$C$5:$H$404,6,FALSE),"")</f>
        <v/>
      </c>
      <c r="F166" s="113" t="str">
        <f t="shared" si="2"/>
        <v/>
      </c>
    </row>
    <row r="167" spans="3:6" ht="27.6" customHeight="1" x14ac:dyDescent="0.25">
      <c r="C167" s="110">
        <v>162</v>
      </c>
      <c r="D167" s="111" t="str">
        <f>IFERROR(VLOOKUP(C167,Opportunities!$P$5:$Q$404,2,FALSE),"")</f>
        <v/>
      </c>
      <c r="E167" s="112" t="str">
        <f>IFERROR(VLOOKUP(D167,Opportunities!$C$5:$H$404,6,FALSE),"")</f>
        <v/>
      </c>
      <c r="F167" s="113" t="str">
        <f t="shared" si="2"/>
        <v/>
      </c>
    </row>
    <row r="168" spans="3:6" ht="27.6" customHeight="1" x14ac:dyDescent="0.25">
      <c r="C168" s="110">
        <v>163</v>
      </c>
      <c r="D168" s="111" t="str">
        <f>IFERROR(VLOOKUP(C168,Opportunities!$P$5:$Q$404,2,FALSE),"")</f>
        <v/>
      </c>
      <c r="E168" s="112" t="str">
        <f>IFERROR(VLOOKUP(D168,Opportunities!$C$5:$H$404,6,FALSE),"")</f>
        <v/>
      </c>
      <c r="F168" s="113" t="str">
        <f t="shared" si="2"/>
        <v/>
      </c>
    </row>
    <row r="169" spans="3:6" ht="27.6" customHeight="1" x14ac:dyDescent="0.25">
      <c r="C169" s="110">
        <v>164</v>
      </c>
      <c r="D169" s="111" t="str">
        <f>IFERROR(VLOOKUP(C169,Opportunities!$P$5:$Q$404,2,FALSE),"")</f>
        <v/>
      </c>
      <c r="E169" s="112" t="str">
        <f>IFERROR(VLOOKUP(D169,Opportunities!$C$5:$H$404,6,FALSE),"")</f>
        <v/>
      </c>
      <c r="F169" s="113" t="str">
        <f t="shared" si="2"/>
        <v/>
      </c>
    </row>
    <row r="170" spans="3:6" ht="27.6" customHeight="1" x14ac:dyDescent="0.25">
      <c r="C170" s="110">
        <v>165</v>
      </c>
      <c r="D170" s="111" t="str">
        <f>IFERROR(VLOOKUP(C170,Opportunities!$P$5:$Q$404,2,FALSE),"")</f>
        <v/>
      </c>
      <c r="E170" s="112" t="str">
        <f>IFERROR(VLOOKUP(D170,Opportunities!$C$5:$H$404,6,FALSE),"")</f>
        <v/>
      </c>
      <c r="F170" s="113" t="str">
        <f t="shared" si="2"/>
        <v/>
      </c>
    </row>
    <row r="171" spans="3:6" ht="27.6" customHeight="1" x14ac:dyDescent="0.25">
      <c r="C171" s="110">
        <v>166</v>
      </c>
      <c r="D171" s="111" t="str">
        <f>IFERROR(VLOOKUP(C171,Opportunities!$P$5:$Q$404,2,FALSE),"")</f>
        <v/>
      </c>
      <c r="E171" s="112" t="str">
        <f>IFERROR(VLOOKUP(D171,Opportunities!$C$5:$H$404,6,FALSE),"")</f>
        <v/>
      </c>
      <c r="F171" s="113" t="str">
        <f t="shared" si="2"/>
        <v/>
      </c>
    </row>
    <row r="172" spans="3:6" ht="27.6" customHeight="1" x14ac:dyDescent="0.25">
      <c r="C172" s="110">
        <v>167</v>
      </c>
      <c r="D172" s="111" t="str">
        <f>IFERROR(VLOOKUP(C172,Opportunities!$P$5:$Q$404,2,FALSE),"")</f>
        <v/>
      </c>
      <c r="E172" s="112" t="str">
        <f>IFERROR(VLOOKUP(D172,Opportunities!$C$5:$H$404,6,FALSE),"")</f>
        <v/>
      </c>
      <c r="F172" s="113" t="str">
        <f t="shared" si="2"/>
        <v/>
      </c>
    </row>
    <row r="173" spans="3:6" ht="27.6" customHeight="1" x14ac:dyDescent="0.25">
      <c r="C173" s="110">
        <v>168</v>
      </c>
      <c r="D173" s="111" t="str">
        <f>IFERROR(VLOOKUP(C173,Opportunities!$P$5:$Q$404,2,FALSE),"")</f>
        <v/>
      </c>
      <c r="E173" s="112" t="str">
        <f>IFERROR(VLOOKUP(D173,Opportunities!$C$5:$H$404,6,FALSE),"")</f>
        <v/>
      </c>
      <c r="F173" s="113" t="str">
        <f t="shared" si="2"/>
        <v/>
      </c>
    </row>
    <row r="174" spans="3:6" ht="27.6" customHeight="1" x14ac:dyDescent="0.25">
      <c r="C174" s="110">
        <v>169</v>
      </c>
      <c r="D174" s="111" t="str">
        <f>IFERROR(VLOOKUP(C174,Opportunities!$P$5:$Q$404,2,FALSE),"")</f>
        <v/>
      </c>
      <c r="E174" s="112" t="str">
        <f>IFERROR(VLOOKUP(D174,Opportunities!$C$5:$H$404,6,FALSE),"")</f>
        <v/>
      </c>
      <c r="F174" s="113" t="str">
        <f t="shared" si="2"/>
        <v/>
      </c>
    </row>
    <row r="175" spans="3:6" ht="27.6" customHeight="1" x14ac:dyDescent="0.25">
      <c r="C175" s="110">
        <v>170</v>
      </c>
      <c r="D175" s="111" t="str">
        <f>IFERROR(VLOOKUP(C175,Opportunities!$P$5:$Q$404,2,FALSE),"")</f>
        <v/>
      </c>
      <c r="E175" s="112" t="str">
        <f>IFERROR(VLOOKUP(D175,Opportunities!$C$5:$H$404,6,FALSE),"")</f>
        <v/>
      </c>
      <c r="F175" s="113" t="str">
        <f t="shared" si="2"/>
        <v/>
      </c>
    </row>
    <row r="176" spans="3:6" ht="27.6" customHeight="1" x14ac:dyDescent="0.25">
      <c r="C176" s="110">
        <v>171</v>
      </c>
      <c r="D176" s="111" t="str">
        <f>IFERROR(VLOOKUP(C176,Opportunities!$P$5:$Q$404,2,FALSE),"")</f>
        <v/>
      </c>
      <c r="E176" s="112" t="str">
        <f>IFERROR(VLOOKUP(D176,Opportunities!$C$5:$H$404,6,FALSE),"")</f>
        <v/>
      </c>
      <c r="F176" s="113" t="str">
        <f t="shared" si="2"/>
        <v/>
      </c>
    </row>
    <row r="177" spans="3:6" ht="27.6" customHeight="1" x14ac:dyDescent="0.25">
      <c r="C177" s="110">
        <v>172</v>
      </c>
      <c r="D177" s="111" t="str">
        <f>IFERROR(VLOOKUP(C177,Opportunities!$P$5:$Q$404,2,FALSE),"")</f>
        <v/>
      </c>
      <c r="E177" s="112" t="str">
        <f>IFERROR(VLOOKUP(D177,Opportunities!$C$5:$H$404,6,FALSE),"")</f>
        <v/>
      </c>
      <c r="F177" s="113" t="str">
        <f t="shared" si="2"/>
        <v/>
      </c>
    </row>
    <row r="178" spans="3:6" ht="27.6" customHeight="1" x14ac:dyDescent="0.25">
      <c r="C178" s="110">
        <v>173</v>
      </c>
      <c r="D178" s="111" t="str">
        <f>IFERROR(VLOOKUP(C178,Opportunities!$P$5:$Q$404,2,FALSE),"")</f>
        <v/>
      </c>
      <c r="E178" s="112" t="str">
        <f>IFERROR(VLOOKUP(D178,Opportunities!$C$5:$H$404,6,FALSE),"")</f>
        <v/>
      </c>
      <c r="F178" s="113" t="str">
        <f t="shared" si="2"/>
        <v/>
      </c>
    </row>
    <row r="179" spans="3:6" ht="27.6" customHeight="1" x14ac:dyDescent="0.25">
      <c r="C179" s="110">
        <v>174</v>
      </c>
      <c r="D179" s="111" t="str">
        <f>IFERROR(VLOOKUP(C179,Opportunities!$P$5:$Q$404,2,FALSE),"")</f>
        <v/>
      </c>
      <c r="E179" s="112" t="str">
        <f>IFERROR(VLOOKUP(D179,Opportunities!$C$5:$H$404,6,FALSE),"")</f>
        <v/>
      </c>
      <c r="F179" s="113" t="str">
        <f t="shared" si="2"/>
        <v/>
      </c>
    </row>
    <row r="180" spans="3:6" ht="27.6" customHeight="1" x14ac:dyDescent="0.25">
      <c r="C180" s="110">
        <v>175</v>
      </c>
      <c r="D180" s="111" t="str">
        <f>IFERROR(VLOOKUP(C180,Opportunities!$P$5:$Q$404,2,FALSE),"")</f>
        <v/>
      </c>
      <c r="E180" s="112" t="str">
        <f>IFERROR(VLOOKUP(D180,Opportunities!$C$5:$H$404,6,FALSE),"")</f>
        <v/>
      </c>
      <c r="F180" s="113" t="str">
        <f t="shared" si="2"/>
        <v/>
      </c>
    </row>
    <row r="181" spans="3:6" ht="27.6" customHeight="1" x14ac:dyDescent="0.25">
      <c r="C181" s="110">
        <v>176</v>
      </c>
      <c r="D181" s="111" t="str">
        <f>IFERROR(VLOOKUP(C181,Opportunities!$P$5:$Q$404,2,FALSE),"")</f>
        <v/>
      </c>
      <c r="E181" s="112" t="str">
        <f>IFERROR(VLOOKUP(D181,Opportunities!$C$5:$H$404,6,FALSE),"")</f>
        <v/>
      </c>
      <c r="F181" s="113" t="str">
        <f t="shared" si="2"/>
        <v/>
      </c>
    </row>
    <row r="182" spans="3:6" ht="27.6" customHeight="1" x14ac:dyDescent="0.25">
      <c r="C182" s="110">
        <v>177</v>
      </c>
      <c r="D182" s="111" t="str">
        <f>IFERROR(VLOOKUP(C182,Opportunities!$P$5:$Q$404,2,FALSE),"")</f>
        <v/>
      </c>
      <c r="E182" s="112" t="str">
        <f>IFERROR(VLOOKUP(D182,Opportunities!$C$5:$H$404,6,FALSE),"")</f>
        <v/>
      </c>
      <c r="F182" s="113" t="str">
        <f t="shared" si="2"/>
        <v/>
      </c>
    </row>
    <row r="183" spans="3:6" ht="27.6" customHeight="1" x14ac:dyDescent="0.25">
      <c r="C183" s="110">
        <v>178</v>
      </c>
      <c r="D183" s="111" t="str">
        <f>IFERROR(VLOOKUP(C183,Opportunities!$P$5:$Q$404,2,FALSE),"")</f>
        <v/>
      </c>
      <c r="E183" s="112" t="str">
        <f>IFERROR(VLOOKUP(D183,Opportunities!$C$5:$H$404,6,FALSE),"")</f>
        <v/>
      </c>
      <c r="F183" s="113" t="str">
        <f t="shared" si="2"/>
        <v/>
      </c>
    </row>
    <row r="184" spans="3:6" ht="27.6" customHeight="1" x14ac:dyDescent="0.25">
      <c r="C184" s="110">
        <v>179</v>
      </c>
      <c r="D184" s="111" t="str">
        <f>IFERROR(VLOOKUP(C184,Opportunities!$P$5:$Q$404,2,FALSE),"")</f>
        <v/>
      </c>
      <c r="E184" s="112" t="str">
        <f>IFERROR(VLOOKUP(D184,Opportunities!$C$5:$H$404,6,FALSE),"")</f>
        <v/>
      </c>
      <c r="F184" s="113" t="str">
        <f t="shared" si="2"/>
        <v/>
      </c>
    </row>
    <row r="185" spans="3:6" ht="27.6" customHeight="1" x14ac:dyDescent="0.25">
      <c r="C185" s="110">
        <v>180</v>
      </c>
      <c r="D185" s="111" t="str">
        <f>IFERROR(VLOOKUP(C185,Opportunities!$P$5:$Q$404,2,FALSE),"")</f>
        <v/>
      </c>
      <c r="E185" s="112" t="str">
        <f>IFERROR(VLOOKUP(D185,Opportunities!$C$5:$H$404,6,FALSE),"")</f>
        <v/>
      </c>
      <c r="F185" s="113" t="str">
        <f t="shared" si="2"/>
        <v/>
      </c>
    </row>
    <row r="186" spans="3:6" ht="27.6" customHeight="1" x14ac:dyDescent="0.25">
      <c r="C186" s="110">
        <v>181</v>
      </c>
      <c r="D186" s="111" t="str">
        <f>IFERROR(VLOOKUP(C186,Opportunities!$P$5:$Q$404,2,FALSE),"")</f>
        <v/>
      </c>
      <c r="E186" s="112" t="str">
        <f>IFERROR(VLOOKUP(D186,Opportunities!$C$5:$H$404,6,FALSE),"")</f>
        <v/>
      </c>
      <c r="F186" s="113" t="str">
        <f t="shared" si="2"/>
        <v/>
      </c>
    </row>
    <row r="187" spans="3:6" ht="27.6" customHeight="1" x14ac:dyDescent="0.25">
      <c r="C187" s="110">
        <v>182</v>
      </c>
      <c r="D187" s="111" t="str">
        <f>IFERROR(VLOOKUP(C187,Opportunities!$P$5:$Q$404,2,FALSE),"")</f>
        <v/>
      </c>
      <c r="E187" s="112" t="str">
        <f>IFERROR(VLOOKUP(D187,Opportunities!$C$5:$H$404,6,FALSE),"")</f>
        <v/>
      </c>
      <c r="F187" s="113" t="str">
        <f t="shared" si="2"/>
        <v/>
      </c>
    </row>
    <row r="188" spans="3:6" ht="27.6" customHeight="1" x14ac:dyDescent="0.25">
      <c r="C188" s="110">
        <v>183</v>
      </c>
      <c r="D188" s="111" t="str">
        <f>IFERROR(VLOOKUP(C188,Opportunities!$P$5:$Q$404,2,FALSE),"")</f>
        <v/>
      </c>
      <c r="E188" s="112" t="str">
        <f>IFERROR(VLOOKUP(D188,Opportunities!$C$5:$H$404,6,FALSE),"")</f>
        <v/>
      </c>
      <c r="F188" s="113" t="str">
        <f t="shared" si="2"/>
        <v/>
      </c>
    </row>
    <row r="189" spans="3:6" ht="27.6" customHeight="1" x14ac:dyDescent="0.25">
      <c r="C189" s="110">
        <v>184</v>
      </c>
      <c r="D189" s="111" t="str">
        <f>IFERROR(VLOOKUP(C189,Opportunities!$P$5:$Q$404,2,FALSE),"")</f>
        <v/>
      </c>
      <c r="E189" s="112" t="str">
        <f>IFERROR(VLOOKUP(D189,Opportunities!$C$5:$H$404,6,FALSE),"")</f>
        <v/>
      </c>
      <c r="F189" s="113" t="str">
        <f t="shared" si="2"/>
        <v/>
      </c>
    </row>
    <row r="190" spans="3:6" ht="27.6" customHeight="1" x14ac:dyDescent="0.25">
      <c r="C190" s="110">
        <v>185</v>
      </c>
      <c r="D190" s="111" t="str">
        <f>IFERROR(VLOOKUP(C190,Opportunities!$P$5:$Q$404,2,FALSE),"")</f>
        <v/>
      </c>
      <c r="E190" s="112" t="str">
        <f>IFERROR(VLOOKUP(D190,Opportunities!$C$5:$H$404,6,FALSE),"")</f>
        <v/>
      </c>
      <c r="F190" s="113" t="str">
        <f t="shared" si="2"/>
        <v/>
      </c>
    </row>
    <row r="191" spans="3:6" ht="27.6" customHeight="1" x14ac:dyDescent="0.25">
      <c r="C191" s="110">
        <v>186</v>
      </c>
      <c r="D191" s="111" t="str">
        <f>IFERROR(VLOOKUP(C191,Opportunities!$P$5:$Q$404,2,FALSE),"")</f>
        <v/>
      </c>
      <c r="E191" s="112" t="str">
        <f>IFERROR(VLOOKUP(D191,Opportunities!$C$5:$H$404,6,FALSE),"")</f>
        <v/>
      </c>
      <c r="F191" s="113" t="str">
        <f t="shared" si="2"/>
        <v/>
      </c>
    </row>
    <row r="192" spans="3:6" ht="27.6" customHeight="1" x14ac:dyDescent="0.25">
      <c r="C192" s="110">
        <v>187</v>
      </c>
      <c r="D192" s="111" t="str">
        <f>IFERROR(VLOOKUP(C192,Opportunities!$P$5:$Q$404,2,FALSE),"")</f>
        <v/>
      </c>
      <c r="E192" s="112" t="str">
        <f>IFERROR(VLOOKUP(D192,Opportunities!$C$5:$H$404,6,FALSE),"")</f>
        <v/>
      </c>
      <c r="F192" s="113" t="str">
        <f t="shared" si="2"/>
        <v/>
      </c>
    </row>
    <row r="193" spans="3:6" ht="27.6" customHeight="1" x14ac:dyDescent="0.25">
      <c r="C193" s="110">
        <v>188</v>
      </c>
      <c r="D193" s="111" t="str">
        <f>IFERROR(VLOOKUP(C193,Opportunities!$P$5:$Q$404,2,FALSE),"")</f>
        <v/>
      </c>
      <c r="E193" s="112" t="str">
        <f>IFERROR(VLOOKUP(D193,Opportunities!$C$5:$H$404,6,FALSE),"")</f>
        <v/>
      </c>
      <c r="F193" s="113" t="str">
        <f t="shared" si="2"/>
        <v/>
      </c>
    </row>
    <row r="194" spans="3:6" ht="27.6" customHeight="1" x14ac:dyDescent="0.25">
      <c r="C194" s="110">
        <v>189</v>
      </c>
      <c r="D194" s="111" t="str">
        <f>IFERROR(VLOOKUP(C194,Opportunities!$P$5:$Q$404,2,FALSE),"")</f>
        <v/>
      </c>
      <c r="E194" s="112" t="str">
        <f>IFERROR(VLOOKUP(D194,Opportunities!$C$5:$H$404,6,FALSE),"")</f>
        <v/>
      </c>
      <c r="F194" s="113" t="str">
        <f t="shared" si="2"/>
        <v/>
      </c>
    </row>
    <row r="195" spans="3:6" ht="27.6" customHeight="1" x14ac:dyDescent="0.25">
      <c r="C195" s="110">
        <v>190</v>
      </c>
      <c r="D195" s="111" t="str">
        <f>IFERROR(VLOOKUP(C195,Opportunities!$P$5:$Q$404,2,FALSE),"")</f>
        <v/>
      </c>
      <c r="E195" s="112" t="str">
        <f>IFERROR(VLOOKUP(D195,Opportunities!$C$5:$H$404,6,FALSE),"")</f>
        <v/>
      </c>
      <c r="F195" s="113" t="str">
        <f t="shared" si="2"/>
        <v/>
      </c>
    </row>
    <row r="196" spans="3:6" ht="27.6" customHeight="1" x14ac:dyDescent="0.25">
      <c r="C196" s="110">
        <v>191</v>
      </c>
      <c r="D196" s="111" t="str">
        <f>IFERROR(VLOOKUP(C196,Opportunities!$P$5:$Q$404,2,FALSE),"")</f>
        <v/>
      </c>
      <c r="E196" s="112" t="str">
        <f>IFERROR(VLOOKUP(D196,Opportunities!$C$5:$H$404,6,FALSE),"")</f>
        <v/>
      </c>
      <c r="F196" s="113" t="str">
        <f t="shared" si="2"/>
        <v/>
      </c>
    </row>
    <row r="197" spans="3:6" ht="27.6" customHeight="1" x14ac:dyDescent="0.25">
      <c r="C197" s="110">
        <v>192</v>
      </c>
      <c r="D197" s="111" t="str">
        <f>IFERROR(VLOOKUP(C197,Opportunities!$P$5:$Q$404,2,FALSE),"")</f>
        <v/>
      </c>
      <c r="E197" s="112" t="str">
        <f>IFERROR(VLOOKUP(D197,Opportunities!$C$5:$H$404,6,FALSE),"")</f>
        <v/>
      </c>
      <c r="F197" s="113" t="str">
        <f t="shared" si="2"/>
        <v/>
      </c>
    </row>
    <row r="198" spans="3:6" ht="27.6" customHeight="1" x14ac:dyDescent="0.25">
      <c r="C198" s="110">
        <v>193</v>
      </c>
      <c r="D198" s="111" t="str">
        <f>IFERROR(VLOOKUP(C198,Opportunities!$P$5:$Q$404,2,FALSE),"")</f>
        <v/>
      </c>
      <c r="E198" s="112" t="str">
        <f>IFERROR(VLOOKUP(D198,Opportunities!$C$5:$H$404,6,FALSE),"")</f>
        <v/>
      </c>
      <c r="F198" s="113" t="str">
        <f t="shared" si="2"/>
        <v/>
      </c>
    </row>
    <row r="199" spans="3:6" ht="27.6" customHeight="1" x14ac:dyDescent="0.25">
      <c r="C199" s="110">
        <v>194</v>
      </c>
      <c r="D199" s="111" t="str">
        <f>IFERROR(VLOOKUP(C199,Opportunities!$P$5:$Q$404,2,FALSE),"")</f>
        <v/>
      </c>
      <c r="E199" s="112" t="str">
        <f>IFERROR(VLOOKUP(D199,Opportunities!$C$5:$H$404,6,FALSE),"")</f>
        <v/>
      </c>
      <c r="F199" s="113" t="str">
        <f t="shared" ref="F199:F262" si="3">IFERROR(IF(E199&lt;11,"Baja",IF(E199&lt;48,"Intermedia",IF(AND(E199&lt;&gt;"",E199&gt;=48),"Alta",""))),"")</f>
        <v/>
      </c>
    </row>
    <row r="200" spans="3:6" ht="27.6" customHeight="1" x14ac:dyDescent="0.25">
      <c r="C200" s="110">
        <v>195</v>
      </c>
      <c r="D200" s="111" t="str">
        <f>IFERROR(VLOOKUP(C200,Opportunities!$P$5:$Q$404,2,FALSE),"")</f>
        <v/>
      </c>
      <c r="E200" s="112" t="str">
        <f>IFERROR(VLOOKUP(D200,Opportunities!$C$5:$H$404,6,FALSE),"")</f>
        <v/>
      </c>
      <c r="F200" s="113" t="str">
        <f t="shared" si="3"/>
        <v/>
      </c>
    </row>
    <row r="201" spans="3:6" ht="27.6" customHeight="1" x14ac:dyDescent="0.25">
      <c r="C201" s="110">
        <v>196</v>
      </c>
      <c r="D201" s="111" t="str">
        <f>IFERROR(VLOOKUP(C201,Opportunities!$P$5:$Q$404,2,FALSE),"")</f>
        <v/>
      </c>
      <c r="E201" s="112" t="str">
        <f>IFERROR(VLOOKUP(D201,Opportunities!$C$5:$H$404,6,FALSE),"")</f>
        <v/>
      </c>
      <c r="F201" s="113" t="str">
        <f t="shared" si="3"/>
        <v/>
      </c>
    </row>
    <row r="202" spans="3:6" ht="27.6" customHeight="1" x14ac:dyDescent="0.25">
      <c r="C202" s="110">
        <v>197</v>
      </c>
      <c r="D202" s="111" t="str">
        <f>IFERROR(VLOOKUP(C202,Opportunities!$P$5:$Q$404,2,FALSE),"")</f>
        <v/>
      </c>
      <c r="E202" s="112" t="str">
        <f>IFERROR(VLOOKUP(D202,Opportunities!$C$5:$H$404,6,FALSE),"")</f>
        <v/>
      </c>
      <c r="F202" s="113" t="str">
        <f t="shared" si="3"/>
        <v/>
      </c>
    </row>
    <row r="203" spans="3:6" ht="27.6" customHeight="1" x14ac:dyDescent="0.25">
      <c r="C203" s="110">
        <v>198</v>
      </c>
      <c r="D203" s="111" t="str">
        <f>IFERROR(VLOOKUP(C203,Opportunities!$P$5:$Q$404,2,FALSE),"")</f>
        <v/>
      </c>
      <c r="E203" s="112" t="str">
        <f>IFERROR(VLOOKUP(D203,Opportunities!$C$5:$H$404,6,FALSE),"")</f>
        <v/>
      </c>
      <c r="F203" s="113" t="str">
        <f t="shared" si="3"/>
        <v/>
      </c>
    </row>
    <row r="204" spans="3:6" ht="27.6" customHeight="1" x14ac:dyDescent="0.25">
      <c r="C204" s="110">
        <v>199</v>
      </c>
      <c r="D204" s="111" t="str">
        <f>IFERROR(VLOOKUP(C204,Opportunities!$P$5:$Q$404,2,FALSE),"")</f>
        <v/>
      </c>
      <c r="E204" s="112" t="str">
        <f>IFERROR(VLOOKUP(D204,Opportunities!$C$5:$H$404,6,FALSE),"")</f>
        <v/>
      </c>
      <c r="F204" s="113" t="str">
        <f t="shared" si="3"/>
        <v/>
      </c>
    </row>
    <row r="205" spans="3:6" ht="27.6" customHeight="1" x14ac:dyDescent="0.25">
      <c r="C205" s="110">
        <v>200</v>
      </c>
      <c r="D205" s="111" t="str">
        <f>IFERROR(VLOOKUP(C205,Opportunities!$P$5:$Q$404,2,FALSE),"")</f>
        <v/>
      </c>
      <c r="E205" s="112" t="str">
        <f>IFERROR(VLOOKUP(D205,Opportunities!$C$5:$H$404,6,FALSE),"")</f>
        <v/>
      </c>
      <c r="F205" s="113" t="str">
        <f t="shared" si="3"/>
        <v/>
      </c>
    </row>
    <row r="206" spans="3:6" ht="27.6" customHeight="1" x14ac:dyDescent="0.25">
      <c r="C206" s="110">
        <v>201</v>
      </c>
      <c r="D206" s="111" t="str">
        <f>IFERROR(VLOOKUP(C206,Opportunities!$P$5:$Q$404,2,FALSE),"")</f>
        <v/>
      </c>
      <c r="E206" s="112" t="str">
        <f>IFERROR(VLOOKUP(D206,Opportunities!$C$5:$H$404,6,FALSE),"")</f>
        <v/>
      </c>
      <c r="F206" s="113" t="str">
        <f t="shared" si="3"/>
        <v/>
      </c>
    </row>
    <row r="207" spans="3:6" ht="27.6" customHeight="1" x14ac:dyDescent="0.25">
      <c r="C207" s="110">
        <v>202</v>
      </c>
      <c r="D207" s="111" t="str">
        <f>IFERROR(VLOOKUP(C207,Opportunities!$P$5:$Q$404,2,FALSE),"")</f>
        <v/>
      </c>
      <c r="E207" s="112" t="str">
        <f>IFERROR(VLOOKUP(D207,Opportunities!$C$5:$H$404,6,FALSE),"")</f>
        <v/>
      </c>
      <c r="F207" s="113" t="str">
        <f t="shared" si="3"/>
        <v/>
      </c>
    </row>
    <row r="208" spans="3:6" ht="27.6" customHeight="1" x14ac:dyDescent="0.25">
      <c r="C208" s="110">
        <v>203</v>
      </c>
      <c r="D208" s="111" t="str">
        <f>IFERROR(VLOOKUP(C208,Opportunities!$P$5:$Q$404,2,FALSE),"")</f>
        <v/>
      </c>
      <c r="E208" s="112" t="str">
        <f>IFERROR(VLOOKUP(D208,Opportunities!$C$5:$H$404,6,FALSE),"")</f>
        <v/>
      </c>
      <c r="F208" s="113" t="str">
        <f t="shared" si="3"/>
        <v/>
      </c>
    </row>
    <row r="209" spans="3:6" ht="27.6" customHeight="1" x14ac:dyDescent="0.25">
      <c r="C209" s="110">
        <v>204</v>
      </c>
      <c r="D209" s="111" t="str">
        <f>IFERROR(VLOOKUP(C209,Opportunities!$P$5:$Q$404,2,FALSE),"")</f>
        <v/>
      </c>
      <c r="E209" s="112" t="str">
        <f>IFERROR(VLOOKUP(D209,Opportunities!$C$5:$H$404,6,FALSE),"")</f>
        <v/>
      </c>
      <c r="F209" s="113" t="str">
        <f t="shared" si="3"/>
        <v/>
      </c>
    </row>
    <row r="210" spans="3:6" ht="27.6" customHeight="1" x14ac:dyDescent="0.25">
      <c r="C210" s="110">
        <v>205</v>
      </c>
      <c r="D210" s="111" t="str">
        <f>IFERROR(VLOOKUP(C210,Opportunities!$P$5:$Q$404,2,FALSE),"")</f>
        <v/>
      </c>
      <c r="E210" s="112" t="str">
        <f>IFERROR(VLOOKUP(D210,Opportunities!$C$5:$H$404,6,FALSE),"")</f>
        <v/>
      </c>
      <c r="F210" s="113" t="str">
        <f t="shared" si="3"/>
        <v/>
      </c>
    </row>
    <row r="211" spans="3:6" ht="27.6" customHeight="1" x14ac:dyDescent="0.25">
      <c r="C211" s="110">
        <v>206</v>
      </c>
      <c r="D211" s="111" t="str">
        <f>IFERROR(VLOOKUP(C211,Opportunities!$P$5:$Q$404,2,FALSE),"")</f>
        <v/>
      </c>
      <c r="E211" s="112" t="str">
        <f>IFERROR(VLOOKUP(D211,Opportunities!$C$5:$H$404,6,FALSE),"")</f>
        <v/>
      </c>
      <c r="F211" s="113" t="str">
        <f t="shared" si="3"/>
        <v/>
      </c>
    </row>
    <row r="212" spans="3:6" ht="27.6" customHeight="1" x14ac:dyDescent="0.25">
      <c r="C212" s="110">
        <v>207</v>
      </c>
      <c r="D212" s="111" t="str">
        <f>IFERROR(VLOOKUP(C212,Opportunities!$P$5:$Q$404,2,FALSE),"")</f>
        <v/>
      </c>
      <c r="E212" s="112" t="str">
        <f>IFERROR(VLOOKUP(D212,Opportunities!$C$5:$H$404,6,FALSE),"")</f>
        <v/>
      </c>
      <c r="F212" s="113" t="str">
        <f t="shared" si="3"/>
        <v/>
      </c>
    </row>
    <row r="213" spans="3:6" ht="27.6" customHeight="1" x14ac:dyDescent="0.25">
      <c r="C213" s="110">
        <v>208</v>
      </c>
      <c r="D213" s="111" t="str">
        <f>IFERROR(VLOOKUP(C213,Opportunities!$P$5:$Q$404,2,FALSE),"")</f>
        <v/>
      </c>
      <c r="E213" s="112" t="str">
        <f>IFERROR(VLOOKUP(D213,Opportunities!$C$5:$H$404,6,FALSE),"")</f>
        <v/>
      </c>
      <c r="F213" s="113" t="str">
        <f t="shared" si="3"/>
        <v/>
      </c>
    </row>
    <row r="214" spans="3:6" ht="27.6" customHeight="1" x14ac:dyDescent="0.25">
      <c r="C214" s="110">
        <v>209</v>
      </c>
      <c r="D214" s="111" t="str">
        <f>IFERROR(VLOOKUP(C214,Opportunities!$P$5:$Q$404,2,FALSE),"")</f>
        <v/>
      </c>
      <c r="E214" s="112" t="str">
        <f>IFERROR(VLOOKUP(D214,Opportunities!$C$5:$H$404,6,FALSE),"")</f>
        <v/>
      </c>
      <c r="F214" s="113" t="str">
        <f t="shared" si="3"/>
        <v/>
      </c>
    </row>
    <row r="215" spans="3:6" ht="27.6" customHeight="1" x14ac:dyDescent="0.25">
      <c r="C215" s="110">
        <v>210</v>
      </c>
      <c r="D215" s="111" t="str">
        <f>IFERROR(VLOOKUP(C215,Opportunities!$P$5:$Q$404,2,FALSE),"")</f>
        <v/>
      </c>
      <c r="E215" s="112" t="str">
        <f>IFERROR(VLOOKUP(D215,Opportunities!$C$5:$H$404,6,FALSE),"")</f>
        <v/>
      </c>
      <c r="F215" s="113" t="str">
        <f t="shared" si="3"/>
        <v/>
      </c>
    </row>
    <row r="216" spans="3:6" ht="27.6" customHeight="1" x14ac:dyDescent="0.25">
      <c r="C216" s="110">
        <v>211</v>
      </c>
      <c r="D216" s="111" t="str">
        <f>IFERROR(VLOOKUP(C216,Opportunities!$P$5:$Q$404,2,FALSE),"")</f>
        <v/>
      </c>
      <c r="E216" s="112" t="str">
        <f>IFERROR(VLOOKUP(D216,Opportunities!$C$5:$H$404,6,FALSE),"")</f>
        <v/>
      </c>
      <c r="F216" s="113" t="str">
        <f t="shared" si="3"/>
        <v/>
      </c>
    </row>
    <row r="217" spans="3:6" ht="27.6" customHeight="1" x14ac:dyDescent="0.25">
      <c r="C217" s="110">
        <v>212</v>
      </c>
      <c r="D217" s="111" t="str">
        <f>IFERROR(VLOOKUP(C217,Opportunities!$P$5:$Q$404,2,FALSE),"")</f>
        <v/>
      </c>
      <c r="E217" s="112" t="str">
        <f>IFERROR(VLOOKUP(D217,Opportunities!$C$5:$H$404,6,FALSE),"")</f>
        <v/>
      </c>
      <c r="F217" s="113" t="str">
        <f t="shared" si="3"/>
        <v/>
      </c>
    </row>
    <row r="218" spans="3:6" ht="27.6" customHeight="1" x14ac:dyDescent="0.25">
      <c r="C218" s="110">
        <v>213</v>
      </c>
      <c r="D218" s="111" t="str">
        <f>IFERROR(VLOOKUP(C218,Opportunities!$P$5:$Q$404,2,FALSE),"")</f>
        <v/>
      </c>
      <c r="E218" s="112" t="str">
        <f>IFERROR(VLOOKUP(D218,Opportunities!$C$5:$H$404,6,FALSE),"")</f>
        <v/>
      </c>
      <c r="F218" s="113" t="str">
        <f t="shared" si="3"/>
        <v/>
      </c>
    </row>
    <row r="219" spans="3:6" ht="27.6" customHeight="1" x14ac:dyDescent="0.25">
      <c r="C219" s="110">
        <v>214</v>
      </c>
      <c r="D219" s="111" t="str">
        <f>IFERROR(VLOOKUP(C219,Opportunities!$P$5:$Q$404,2,FALSE),"")</f>
        <v/>
      </c>
      <c r="E219" s="112" t="str">
        <f>IFERROR(VLOOKUP(D219,Opportunities!$C$5:$H$404,6,FALSE),"")</f>
        <v/>
      </c>
      <c r="F219" s="113" t="str">
        <f t="shared" si="3"/>
        <v/>
      </c>
    </row>
    <row r="220" spans="3:6" ht="27.6" customHeight="1" x14ac:dyDescent="0.25">
      <c r="C220" s="110">
        <v>215</v>
      </c>
      <c r="D220" s="111" t="str">
        <f>IFERROR(VLOOKUP(C220,Opportunities!$P$5:$Q$404,2,FALSE),"")</f>
        <v/>
      </c>
      <c r="E220" s="112" t="str">
        <f>IFERROR(VLOOKUP(D220,Opportunities!$C$5:$H$404,6,FALSE),"")</f>
        <v/>
      </c>
      <c r="F220" s="113" t="str">
        <f t="shared" si="3"/>
        <v/>
      </c>
    </row>
    <row r="221" spans="3:6" ht="27.6" customHeight="1" x14ac:dyDescent="0.25">
      <c r="C221" s="110">
        <v>216</v>
      </c>
      <c r="D221" s="111" t="str">
        <f>IFERROR(VLOOKUP(C221,Opportunities!$P$5:$Q$404,2,FALSE),"")</f>
        <v/>
      </c>
      <c r="E221" s="112" t="str">
        <f>IFERROR(VLOOKUP(D221,Opportunities!$C$5:$H$404,6,FALSE),"")</f>
        <v/>
      </c>
      <c r="F221" s="113" t="str">
        <f t="shared" si="3"/>
        <v/>
      </c>
    </row>
    <row r="222" spans="3:6" ht="27.6" customHeight="1" x14ac:dyDescent="0.25">
      <c r="C222" s="110">
        <v>217</v>
      </c>
      <c r="D222" s="111" t="str">
        <f>IFERROR(VLOOKUP(C222,Opportunities!$P$5:$Q$404,2,FALSE),"")</f>
        <v/>
      </c>
      <c r="E222" s="112" t="str">
        <f>IFERROR(VLOOKUP(D222,Opportunities!$C$5:$H$404,6,FALSE),"")</f>
        <v/>
      </c>
      <c r="F222" s="113" t="str">
        <f t="shared" si="3"/>
        <v/>
      </c>
    </row>
    <row r="223" spans="3:6" ht="27.6" customHeight="1" x14ac:dyDescent="0.25">
      <c r="C223" s="110">
        <v>218</v>
      </c>
      <c r="D223" s="111" t="str">
        <f>IFERROR(VLOOKUP(C223,Opportunities!$P$5:$Q$404,2,FALSE),"")</f>
        <v/>
      </c>
      <c r="E223" s="112" t="str">
        <f>IFERROR(VLOOKUP(D223,Opportunities!$C$5:$H$404,6,FALSE),"")</f>
        <v/>
      </c>
      <c r="F223" s="113" t="str">
        <f t="shared" si="3"/>
        <v/>
      </c>
    </row>
    <row r="224" spans="3:6" ht="27.6" customHeight="1" x14ac:dyDescent="0.25">
      <c r="C224" s="110">
        <v>219</v>
      </c>
      <c r="D224" s="111" t="str">
        <f>IFERROR(VLOOKUP(C224,Opportunities!$P$5:$Q$404,2,FALSE),"")</f>
        <v/>
      </c>
      <c r="E224" s="112" t="str">
        <f>IFERROR(VLOOKUP(D224,Opportunities!$C$5:$H$404,6,FALSE),"")</f>
        <v/>
      </c>
      <c r="F224" s="113" t="str">
        <f t="shared" si="3"/>
        <v/>
      </c>
    </row>
    <row r="225" spans="3:6" ht="27.6" customHeight="1" x14ac:dyDescent="0.25">
      <c r="C225" s="110">
        <v>220</v>
      </c>
      <c r="D225" s="111" t="str">
        <f>IFERROR(VLOOKUP(C225,Opportunities!$P$5:$Q$404,2,FALSE),"")</f>
        <v/>
      </c>
      <c r="E225" s="112" t="str">
        <f>IFERROR(VLOOKUP(D225,Opportunities!$C$5:$H$404,6,FALSE),"")</f>
        <v/>
      </c>
      <c r="F225" s="113" t="str">
        <f t="shared" si="3"/>
        <v/>
      </c>
    </row>
    <row r="226" spans="3:6" ht="27.6" customHeight="1" x14ac:dyDescent="0.25">
      <c r="C226" s="110">
        <v>221</v>
      </c>
      <c r="D226" s="111" t="str">
        <f>IFERROR(VLOOKUP(C226,Opportunities!$P$5:$Q$404,2,FALSE),"")</f>
        <v/>
      </c>
      <c r="E226" s="112" t="str">
        <f>IFERROR(VLOOKUP(D226,Opportunities!$C$5:$H$404,6,FALSE),"")</f>
        <v/>
      </c>
      <c r="F226" s="113" t="str">
        <f t="shared" si="3"/>
        <v/>
      </c>
    </row>
    <row r="227" spans="3:6" ht="27.6" customHeight="1" x14ac:dyDescent="0.25">
      <c r="C227" s="110">
        <v>222</v>
      </c>
      <c r="D227" s="111" t="str">
        <f>IFERROR(VLOOKUP(C227,Opportunities!$P$5:$Q$404,2,FALSE),"")</f>
        <v/>
      </c>
      <c r="E227" s="112" t="str">
        <f>IFERROR(VLOOKUP(D227,Opportunities!$C$5:$H$404,6,FALSE),"")</f>
        <v/>
      </c>
      <c r="F227" s="113" t="str">
        <f t="shared" si="3"/>
        <v/>
      </c>
    </row>
    <row r="228" spans="3:6" ht="27.6" customHeight="1" x14ac:dyDescent="0.25">
      <c r="C228" s="110">
        <v>223</v>
      </c>
      <c r="D228" s="111" t="str">
        <f>IFERROR(VLOOKUP(C228,Opportunities!$P$5:$Q$404,2,FALSE),"")</f>
        <v/>
      </c>
      <c r="E228" s="112" t="str">
        <f>IFERROR(VLOOKUP(D228,Opportunities!$C$5:$H$404,6,FALSE),"")</f>
        <v/>
      </c>
      <c r="F228" s="113" t="str">
        <f t="shared" si="3"/>
        <v/>
      </c>
    </row>
    <row r="229" spans="3:6" ht="27.6" customHeight="1" x14ac:dyDescent="0.25">
      <c r="C229" s="110">
        <v>224</v>
      </c>
      <c r="D229" s="111" t="str">
        <f>IFERROR(VLOOKUP(C229,Opportunities!$P$5:$Q$404,2,FALSE),"")</f>
        <v/>
      </c>
      <c r="E229" s="112" t="str">
        <f>IFERROR(VLOOKUP(D229,Opportunities!$C$5:$H$404,6,FALSE),"")</f>
        <v/>
      </c>
      <c r="F229" s="113" t="str">
        <f t="shared" si="3"/>
        <v/>
      </c>
    </row>
    <row r="230" spans="3:6" ht="27.6" customHeight="1" x14ac:dyDescent="0.25">
      <c r="C230" s="110">
        <v>225</v>
      </c>
      <c r="D230" s="111" t="str">
        <f>IFERROR(VLOOKUP(C230,Opportunities!$P$5:$Q$404,2,FALSE),"")</f>
        <v/>
      </c>
      <c r="E230" s="112" t="str">
        <f>IFERROR(VLOOKUP(D230,Opportunities!$C$5:$H$404,6,FALSE),"")</f>
        <v/>
      </c>
      <c r="F230" s="113" t="str">
        <f t="shared" si="3"/>
        <v/>
      </c>
    </row>
    <row r="231" spans="3:6" ht="27.6" customHeight="1" x14ac:dyDescent="0.25">
      <c r="C231" s="110">
        <v>226</v>
      </c>
      <c r="D231" s="111" t="str">
        <f>IFERROR(VLOOKUP(C231,Opportunities!$P$5:$Q$404,2,FALSE),"")</f>
        <v/>
      </c>
      <c r="E231" s="112" t="str">
        <f>IFERROR(VLOOKUP(D231,Opportunities!$C$5:$H$404,6,FALSE),"")</f>
        <v/>
      </c>
      <c r="F231" s="113" t="str">
        <f t="shared" si="3"/>
        <v/>
      </c>
    </row>
    <row r="232" spans="3:6" ht="27.6" customHeight="1" x14ac:dyDescent="0.25">
      <c r="C232" s="110">
        <v>227</v>
      </c>
      <c r="D232" s="111" t="str">
        <f>IFERROR(VLOOKUP(C232,Opportunities!$P$5:$Q$404,2,FALSE),"")</f>
        <v/>
      </c>
      <c r="E232" s="112" t="str">
        <f>IFERROR(VLOOKUP(D232,Opportunities!$C$5:$H$404,6,FALSE),"")</f>
        <v/>
      </c>
      <c r="F232" s="113" t="str">
        <f t="shared" si="3"/>
        <v/>
      </c>
    </row>
    <row r="233" spans="3:6" ht="27.6" customHeight="1" x14ac:dyDescent="0.25">
      <c r="C233" s="110">
        <v>228</v>
      </c>
      <c r="D233" s="111" t="str">
        <f>IFERROR(VLOOKUP(C233,Opportunities!$P$5:$Q$404,2,FALSE),"")</f>
        <v/>
      </c>
      <c r="E233" s="112" t="str">
        <f>IFERROR(VLOOKUP(D233,Opportunities!$C$5:$H$404,6,FALSE),"")</f>
        <v/>
      </c>
      <c r="F233" s="113" t="str">
        <f t="shared" si="3"/>
        <v/>
      </c>
    </row>
    <row r="234" spans="3:6" ht="27.6" customHeight="1" x14ac:dyDescent="0.25">
      <c r="C234" s="110">
        <v>229</v>
      </c>
      <c r="D234" s="111" t="str">
        <f>IFERROR(VLOOKUP(C234,Opportunities!$P$5:$Q$404,2,FALSE),"")</f>
        <v/>
      </c>
      <c r="E234" s="112" t="str">
        <f>IFERROR(VLOOKUP(D234,Opportunities!$C$5:$H$404,6,FALSE),"")</f>
        <v/>
      </c>
      <c r="F234" s="113" t="str">
        <f t="shared" si="3"/>
        <v/>
      </c>
    </row>
    <row r="235" spans="3:6" ht="27.6" customHeight="1" x14ac:dyDescent="0.25">
      <c r="C235" s="110">
        <v>230</v>
      </c>
      <c r="D235" s="111" t="str">
        <f>IFERROR(VLOOKUP(C235,Opportunities!$P$5:$Q$404,2,FALSE),"")</f>
        <v/>
      </c>
      <c r="E235" s="112" t="str">
        <f>IFERROR(VLOOKUP(D235,Opportunities!$C$5:$H$404,6,FALSE),"")</f>
        <v/>
      </c>
      <c r="F235" s="113" t="str">
        <f t="shared" si="3"/>
        <v/>
      </c>
    </row>
    <row r="236" spans="3:6" ht="27.6" customHeight="1" x14ac:dyDescent="0.25">
      <c r="C236" s="110">
        <v>231</v>
      </c>
      <c r="D236" s="111" t="str">
        <f>IFERROR(VLOOKUP(C236,Opportunities!$P$5:$Q$404,2,FALSE),"")</f>
        <v/>
      </c>
      <c r="E236" s="112" t="str">
        <f>IFERROR(VLOOKUP(D236,Opportunities!$C$5:$H$404,6,FALSE),"")</f>
        <v/>
      </c>
      <c r="F236" s="113" t="str">
        <f t="shared" si="3"/>
        <v/>
      </c>
    </row>
    <row r="237" spans="3:6" ht="27.6" customHeight="1" x14ac:dyDescent="0.25">
      <c r="C237" s="110">
        <v>232</v>
      </c>
      <c r="D237" s="111" t="str">
        <f>IFERROR(VLOOKUP(C237,Opportunities!$P$5:$Q$404,2,FALSE),"")</f>
        <v/>
      </c>
      <c r="E237" s="112" t="str">
        <f>IFERROR(VLOOKUP(D237,Opportunities!$C$5:$H$404,6,FALSE),"")</f>
        <v/>
      </c>
      <c r="F237" s="113" t="str">
        <f t="shared" si="3"/>
        <v/>
      </c>
    </row>
    <row r="238" spans="3:6" ht="27.6" customHeight="1" x14ac:dyDescent="0.25">
      <c r="C238" s="110">
        <v>233</v>
      </c>
      <c r="D238" s="111" t="str">
        <f>IFERROR(VLOOKUP(C238,Opportunities!$P$5:$Q$404,2,FALSE),"")</f>
        <v/>
      </c>
      <c r="E238" s="112" t="str">
        <f>IFERROR(VLOOKUP(D238,Opportunities!$C$5:$H$404,6,FALSE),"")</f>
        <v/>
      </c>
      <c r="F238" s="113" t="str">
        <f t="shared" si="3"/>
        <v/>
      </c>
    </row>
    <row r="239" spans="3:6" ht="27.6" customHeight="1" x14ac:dyDescent="0.25">
      <c r="C239" s="110">
        <v>234</v>
      </c>
      <c r="D239" s="111" t="str">
        <f>IFERROR(VLOOKUP(C239,Opportunities!$P$5:$Q$404,2,FALSE),"")</f>
        <v/>
      </c>
      <c r="E239" s="112" t="str">
        <f>IFERROR(VLOOKUP(D239,Opportunities!$C$5:$H$404,6,FALSE),"")</f>
        <v/>
      </c>
      <c r="F239" s="113" t="str">
        <f t="shared" si="3"/>
        <v/>
      </c>
    </row>
    <row r="240" spans="3:6" ht="27.6" customHeight="1" x14ac:dyDescent="0.25">
      <c r="C240" s="110">
        <v>235</v>
      </c>
      <c r="D240" s="111" t="str">
        <f>IFERROR(VLOOKUP(C240,Opportunities!$P$5:$Q$404,2,FALSE),"")</f>
        <v/>
      </c>
      <c r="E240" s="112" t="str">
        <f>IFERROR(VLOOKUP(D240,Opportunities!$C$5:$H$404,6,FALSE),"")</f>
        <v/>
      </c>
      <c r="F240" s="113" t="str">
        <f t="shared" si="3"/>
        <v/>
      </c>
    </row>
    <row r="241" spans="3:6" ht="27.6" customHeight="1" x14ac:dyDescent="0.25">
      <c r="C241" s="110">
        <v>236</v>
      </c>
      <c r="D241" s="111" t="str">
        <f>IFERROR(VLOOKUP(C241,Opportunities!$P$5:$Q$404,2,FALSE),"")</f>
        <v/>
      </c>
      <c r="E241" s="112" t="str">
        <f>IFERROR(VLOOKUP(D241,Opportunities!$C$5:$H$404,6,FALSE),"")</f>
        <v/>
      </c>
      <c r="F241" s="113" t="str">
        <f t="shared" si="3"/>
        <v/>
      </c>
    </row>
    <row r="242" spans="3:6" ht="27.6" customHeight="1" x14ac:dyDescent="0.25">
      <c r="C242" s="110">
        <v>237</v>
      </c>
      <c r="D242" s="111" t="str">
        <f>IFERROR(VLOOKUP(C242,Opportunities!$P$5:$Q$404,2,FALSE),"")</f>
        <v/>
      </c>
      <c r="E242" s="112" t="str">
        <f>IFERROR(VLOOKUP(D242,Opportunities!$C$5:$H$404,6,FALSE),"")</f>
        <v/>
      </c>
      <c r="F242" s="113" t="str">
        <f t="shared" si="3"/>
        <v/>
      </c>
    </row>
    <row r="243" spans="3:6" ht="27.6" customHeight="1" x14ac:dyDescent="0.25">
      <c r="C243" s="110">
        <v>238</v>
      </c>
      <c r="D243" s="111" t="str">
        <f>IFERROR(VLOOKUP(C243,Opportunities!$P$5:$Q$404,2,FALSE),"")</f>
        <v/>
      </c>
      <c r="E243" s="112" t="str">
        <f>IFERROR(VLOOKUP(D243,Opportunities!$C$5:$H$404,6,FALSE),"")</f>
        <v/>
      </c>
      <c r="F243" s="113" t="str">
        <f t="shared" si="3"/>
        <v/>
      </c>
    </row>
    <row r="244" spans="3:6" ht="27.6" customHeight="1" x14ac:dyDescent="0.25">
      <c r="C244" s="110">
        <v>239</v>
      </c>
      <c r="D244" s="111" t="str">
        <f>IFERROR(VLOOKUP(C244,Opportunities!$P$5:$Q$404,2,FALSE),"")</f>
        <v/>
      </c>
      <c r="E244" s="112" t="str">
        <f>IFERROR(VLOOKUP(D244,Opportunities!$C$5:$H$404,6,FALSE),"")</f>
        <v/>
      </c>
      <c r="F244" s="113" t="str">
        <f t="shared" si="3"/>
        <v/>
      </c>
    </row>
    <row r="245" spans="3:6" ht="27.6" customHeight="1" x14ac:dyDescent="0.25">
      <c r="C245" s="110">
        <v>240</v>
      </c>
      <c r="D245" s="111" t="str">
        <f>IFERROR(VLOOKUP(C245,Opportunities!$P$5:$Q$404,2,FALSE),"")</f>
        <v/>
      </c>
      <c r="E245" s="112" t="str">
        <f>IFERROR(VLOOKUP(D245,Opportunities!$C$5:$H$404,6,FALSE),"")</f>
        <v/>
      </c>
      <c r="F245" s="113" t="str">
        <f t="shared" si="3"/>
        <v/>
      </c>
    </row>
    <row r="246" spans="3:6" ht="27.6" customHeight="1" x14ac:dyDescent="0.25">
      <c r="C246" s="110">
        <v>241</v>
      </c>
      <c r="D246" s="111" t="str">
        <f>IFERROR(VLOOKUP(C246,Opportunities!$P$5:$Q$404,2,FALSE),"")</f>
        <v/>
      </c>
      <c r="E246" s="112" t="str">
        <f>IFERROR(VLOOKUP(D246,Opportunities!$C$5:$H$404,6,FALSE),"")</f>
        <v/>
      </c>
      <c r="F246" s="113" t="str">
        <f t="shared" si="3"/>
        <v/>
      </c>
    </row>
    <row r="247" spans="3:6" ht="27.6" customHeight="1" x14ac:dyDescent="0.25">
      <c r="C247" s="110">
        <v>242</v>
      </c>
      <c r="D247" s="111" t="str">
        <f>IFERROR(VLOOKUP(C247,Opportunities!$P$5:$Q$404,2,FALSE),"")</f>
        <v/>
      </c>
      <c r="E247" s="112" t="str">
        <f>IFERROR(VLOOKUP(D247,Opportunities!$C$5:$H$404,6,FALSE),"")</f>
        <v/>
      </c>
      <c r="F247" s="113" t="str">
        <f t="shared" si="3"/>
        <v/>
      </c>
    </row>
    <row r="248" spans="3:6" ht="27.6" customHeight="1" x14ac:dyDescent="0.25">
      <c r="C248" s="110">
        <v>243</v>
      </c>
      <c r="D248" s="111" t="str">
        <f>IFERROR(VLOOKUP(C248,Opportunities!$P$5:$Q$404,2,FALSE),"")</f>
        <v/>
      </c>
      <c r="E248" s="112" t="str">
        <f>IFERROR(VLOOKUP(D248,Opportunities!$C$5:$H$404,6,FALSE),"")</f>
        <v/>
      </c>
      <c r="F248" s="113" t="str">
        <f t="shared" si="3"/>
        <v/>
      </c>
    </row>
    <row r="249" spans="3:6" ht="27.6" customHeight="1" x14ac:dyDescent="0.25">
      <c r="C249" s="110">
        <v>244</v>
      </c>
      <c r="D249" s="111" t="str">
        <f>IFERROR(VLOOKUP(C249,Opportunities!$P$5:$Q$404,2,FALSE),"")</f>
        <v/>
      </c>
      <c r="E249" s="112" t="str">
        <f>IFERROR(VLOOKUP(D249,Opportunities!$C$5:$H$404,6,FALSE),"")</f>
        <v/>
      </c>
      <c r="F249" s="113" t="str">
        <f t="shared" si="3"/>
        <v/>
      </c>
    </row>
    <row r="250" spans="3:6" ht="27.6" customHeight="1" x14ac:dyDescent="0.25">
      <c r="C250" s="110">
        <v>245</v>
      </c>
      <c r="D250" s="111" t="str">
        <f>IFERROR(VLOOKUP(C250,Opportunities!$P$5:$Q$404,2,FALSE),"")</f>
        <v/>
      </c>
      <c r="E250" s="112" t="str">
        <f>IFERROR(VLOOKUP(D250,Opportunities!$C$5:$H$404,6,FALSE),"")</f>
        <v/>
      </c>
      <c r="F250" s="113" t="str">
        <f t="shared" si="3"/>
        <v/>
      </c>
    </row>
    <row r="251" spans="3:6" ht="27.6" customHeight="1" x14ac:dyDescent="0.25">
      <c r="C251" s="110">
        <v>246</v>
      </c>
      <c r="D251" s="111" t="str">
        <f>IFERROR(VLOOKUP(C251,Opportunities!$P$5:$Q$404,2,FALSE),"")</f>
        <v/>
      </c>
      <c r="E251" s="112" t="str">
        <f>IFERROR(VLOOKUP(D251,Opportunities!$C$5:$H$404,6,FALSE),"")</f>
        <v/>
      </c>
      <c r="F251" s="113" t="str">
        <f t="shared" si="3"/>
        <v/>
      </c>
    </row>
    <row r="252" spans="3:6" ht="27.6" customHeight="1" x14ac:dyDescent="0.25">
      <c r="C252" s="110">
        <v>247</v>
      </c>
      <c r="D252" s="111" t="str">
        <f>IFERROR(VLOOKUP(C252,Opportunities!$P$5:$Q$404,2,FALSE),"")</f>
        <v/>
      </c>
      <c r="E252" s="112" t="str">
        <f>IFERROR(VLOOKUP(D252,Opportunities!$C$5:$H$404,6,FALSE),"")</f>
        <v/>
      </c>
      <c r="F252" s="113" t="str">
        <f t="shared" si="3"/>
        <v/>
      </c>
    </row>
    <row r="253" spans="3:6" ht="27.6" customHeight="1" x14ac:dyDescent="0.25">
      <c r="C253" s="110">
        <v>248</v>
      </c>
      <c r="D253" s="111" t="str">
        <f>IFERROR(VLOOKUP(C253,Opportunities!$P$5:$Q$404,2,FALSE),"")</f>
        <v/>
      </c>
      <c r="E253" s="112" t="str">
        <f>IFERROR(VLOOKUP(D253,Opportunities!$C$5:$H$404,6,FALSE),"")</f>
        <v/>
      </c>
      <c r="F253" s="113" t="str">
        <f t="shared" si="3"/>
        <v/>
      </c>
    </row>
    <row r="254" spans="3:6" ht="27.6" customHeight="1" x14ac:dyDescent="0.25">
      <c r="C254" s="110">
        <v>249</v>
      </c>
      <c r="D254" s="111" t="str">
        <f>IFERROR(VLOOKUP(C254,Opportunities!$P$5:$Q$404,2,FALSE),"")</f>
        <v/>
      </c>
      <c r="E254" s="112" t="str">
        <f>IFERROR(VLOOKUP(D254,Opportunities!$C$5:$H$404,6,FALSE),"")</f>
        <v/>
      </c>
      <c r="F254" s="113" t="str">
        <f t="shared" si="3"/>
        <v/>
      </c>
    </row>
    <row r="255" spans="3:6" ht="27.6" customHeight="1" x14ac:dyDescent="0.25">
      <c r="C255" s="110">
        <v>250</v>
      </c>
      <c r="D255" s="111" t="str">
        <f>IFERROR(VLOOKUP(C255,Opportunities!$P$5:$Q$404,2,FALSE),"")</f>
        <v/>
      </c>
      <c r="E255" s="112" t="str">
        <f>IFERROR(VLOOKUP(D255,Opportunities!$C$5:$H$404,6,FALSE),"")</f>
        <v/>
      </c>
      <c r="F255" s="113" t="str">
        <f t="shared" si="3"/>
        <v/>
      </c>
    </row>
    <row r="256" spans="3:6" ht="27.6" customHeight="1" x14ac:dyDescent="0.25">
      <c r="C256" s="110">
        <v>251</v>
      </c>
      <c r="D256" s="111" t="str">
        <f>IFERROR(VLOOKUP(C256,Opportunities!$P$5:$Q$404,2,FALSE),"")</f>
        <v/>
      </c>
      <c r="E256" s="112" t="str">
        <f>IFERROR(VLOOKUP(D256,Opportunities!$C$5:$H$404,6,FALSE),"")</f>
        <v/>
      </c>
      <c r="F256" s="113" t="str">
        <f t="shared" si="3"/>
        <v/>
      </c>
    </row>
    <row r="257" spans="3:6" ht="27.6" customHeight="1" x14ac:dyDescent="0.25">
      <c r="C257" s="110">
        <v>252</v>
      </c>
      <c r="D257" s="111" t="str">
        <f>IFERROR(VLOOKUP(C257,Opportunities!$P$5:$Q$404,2,FALSE),"")</f>
        <v/>
      </c>
      <c r="E257" s="112" t="str">
        <f>IFERROR(VLOOKUP(D257,Opportunities!$C$5:$H$404,6,FALSE),"")</f>
        <v/>
      </c>
      <c r="F257" s="113" t="str">
        <f t="shared" si="3"/>
        <v/>
      </c>
    </row>
    <row r="258" spans="3:6" ht="27.6" customHeight="1" x14ac:dyDescent="0.25">
      <c r="C258" s="110">
        <v>253</v>
      </c>
      <c r="D258" s="111" t="str">
        <f>IFERROR(VLOOKUP(C258,Opportunities!$P$5:$Q$404,2,FALSE),"")</f>
        <v/>
      </c>
      <c r="E258" s="112" t="str">
        <f>IFERROR(VLOOKUP(D258,Opportunities!$C$5:$H$404,6,FALSE),"")</f>
        <v/>
      </c>
      <c r="F258" s="113" t="str">
        <f t="shared" si="3"/>
        <v/>
      </c>
    </row>
    <row r="259" spans="3:6" ht="27.6" customHeight="1" x14ac:dyDescent="0.25">
      <c r="C259" s="110">
        <v>254</v>
      </c>
      <c r="D259" s="111" t="str">
        <f>IFERROR(VLOOKUP(C259,Opportunities!$P$5:$Q$404,2,FALSE),"")</f>
        <v/>
      </c>
      <c r="E259" s="112" t="str">
        <f>IFERROR(VLOOKUP(D259,Opportunities!$C$5:$H$404,6,FALSE),"")</f>
        <v/>
      </c>
      <c r="F259" s="113" t="str">
        <f t="shared" si="3"/>
        <v/>
      </c>
    </row>
    <row r="260" spans="3:6" ht="27.6" customHeight="1" x14ac:dyDescent="0.25">
      <c r="C260" s="110">
        <v>255</v>
      </c>
      <c r="D260" s="111" t="str">
        <f>IFERROR(VLOOKUP(C260,Opportunities!$P$5:$Q$404,2,FALSE),"")</f>
        <v/>
      </c>
      <c r="E260" s="112" t="str">
        <f>IFERROR(VLOOKUP(D260,Opportunities!$C$5:$H$404,6,FALSE),"")</f>
        <v/>
      </c>
      <c r="F260" s="113" t="str">
        <f t="shared" si="3"/>
        <v/>
      </c>
    </row>
    <row r="261" spans="3:6" ht="27.6" customHeight="1" x14ac:dyDescent="0.25">
      <c r="C261" s="110">
        <v>256</v>
      </c>
      <c r="D261" s="111" t="str">
        <f>IFERROR(VLOOKUP(C261,Opportunities!$P$5:$Q$404,2,FALSE),"")</f>
        <v/>
      </c>
      <c r="E261" s="112" t="str">
        <f>IFERROR(VLOOKUP(D261,Opportunities!$C$5:$H$404,6,FALSE),"")</f>
        <v/>
      </c>
      <c r="F261" s="113" t="str">
        <f t="shared" si="3"/>
        <v/>
      </c>
    </row>
    <row r="262" spans="3:6" ht="27.6" customHeight="1" x14ac:dyDescent="0.25">
      <c r="C262" s="110">
        <v>257</v>
      </c>
      <c r="D262" s="111" t="str">
        <f>IFERROR(VLOOKUP(C262,Opportunities!$P$5:$Q$404,2,FALSE),"")</f>
        <v/>
      </c>
      <c r="E262" s="112" t="str">
        <f>IFERROR(VLOOKUP(D262,Opportunities!$C$5:$H$404,6,FALSE),"")</f>
        <v/>
      </c>
      <c r="F262" s="113" t="str">
        <f t="shared" si="3"/>
        <v/>
      </c>
    </row>
    <row r="263" spans="3:6" ht="27.6" customHeight="1" x14ac:dyDescent="0.25">
      <c r="C263" s="110">
        <v>258</v>
      </c>
      <c r="D263" s="111" t="str">
        <f>IFERROR(VLOOKUP(C263,Opportunities!$P$5:$Q$404,2,FALSE),"")</f>
        <v/>
      </c>
      <c r="E263" s="112" t="str">
        <f>IFERROR(VLOOKUP(D263,Opportunities!$C$5:$H$404,6,FALSE),"")</f>
        <v/>
      </c>
      <c r="F263" s="113" t="str">
        <f t="shared" ref="F263:F326" si="4">IFERROR(IF(E263&lt;11,"Baja",IF(E263&lt;48,"Intermedia",IF(AND(E263&lt;&gt;"",E263&gt;=48),"Alta",""))),"")</f>
        <v/>
      </c>
    </row>
    <row r="264" spans="3:6" ht="27.6" customHeight="1" x14ac:dyDescent="0.25">
      <c r="C264" s="110">
        <v>259</v>
      </c>
      <c r="D264" s="111" t="str">
        <f>IFERROR(VLOOKUP(C264,Opportunities!$P$5:$Q$404,2,FALSE),"")</f>
        <v/>
      </c>
      <c r="E264" s="112" t="str">
        <f>IFERROR(VLOOKUP(D264,Opportunities!$C$5:$H$404,6,FALSE),"")</f>
        <v/>
      </c>
      <c r="F264" s="113" t="str">
        <f t="shared" si="4"/>
        <v/>
      </c>
    </row>
    <row r="265" spans="3:6" ht="27.6" customHeight="1" x14ac:dyDescent="0.25">
      <c r="C265" s="110">
        <v>260</v>
      </c>
      <c r="D265" s="111" t="str">
        <f>IFERROR(VLOOKUP(C265,Opportunities!$P$5:$Q$404,2,FALSE),"")</f>
        <v/>
      </c>
      <c r="E265" s="112" t="str">
        <f>IFERROR(VLOOKUP(D265,Opportunities!$C$5:$H$404,6,FALSE),"")</f>
        <v/>
      </c>
      <c r="F265" s="113" t="str">
        <f t="shared" si="4"/>
        <v/>
      </c>
    </row>
    <row r="266" spans="3:6" ht="27.6" customHeight="1" x14ac:dyDescent="0.25">
      <c r="C266" s="110">
        <v>261</v>
      </c>
      <c r="D266" s="111" t="str">
        <f>IFERROR(VLOOKUP(C266,Opportunities!$P$5:$Q$404,2,FALSE),"")</f>
        <v/>
      </c>
      <c r="E266" s="112" t="str">
        <f>IFERROR(VLOOKUP(D266,Opportunities!$C$5:$H$404,6,FALSE),"")</f>
        <v/>
      </c>
      <c r="F266" s="113" t="str">
        <f t="shared" si="4"/>
        <v/>
      </c>
    </row>
    <row r="267" spans="3:6" ht="27.6" customHeight="1" x14ac:dyDescent="0.25">
      <c r="C267" s="110">
        <v>262</v>
      </c>
      <c r="D267" s="111" t="str">
        <f>IFERROR(VLOOKUP(C267,Opportunities!$P$5:$Q$404,2,FALSE),"")</f>
        <v/>
      </c>
      <c r="E267" s="112" t="str">
        <f>IFERROR(VLOOKUP(D267,Opportunities!$C$5:$H$404,6,FALSE),"")</f>
        <v/>
      </c>
      <c r="F267" s="113" t="str">
        <f t="shared" si="4"/>
        <v/>
      </c>
    </row>
    <row r="268" spans="3:6" ht="27.6" customHeight="1" x14ac:dyDescent="0.25">
      <c r="C268" s="110">
        <v>263</v>
      </c>
      <c r="D268" s="111" t="str">
        <f>IFERROR(VLOOKUP(C268,Opportunities!$P$5:$Q$404,2,FALSE),"")</f>
        <v/>
      </c>
      <c r="E268" s="112" t="str">
        <f>IFERROR(VLOOKUP(D268,Opportunities!$C$5:$H$404,6,FALSE),"")</f>
        <v/>
      </c>
      <c r="F268" s="113" t="str">
        <f t="shared" si="4"/>
        <v/>
      </c>
    </row>
    <row r="269" spans="3:6" ht="27.6" customHeight="1" x14ac:dyDescent="0.25">
      <c r="C269" s="110">
        <v>264</v>
      </c>
      <c r="D269" s="111" t="str">
        <f>IFERROR(VLOOKUP(C269,Opportunities!$P$5:$Q$404,2,FALSE),"")</f>
        <v/>
      </c>
      <c r="E269" s="112" t="str">
        <f>IFERROR(VLOOKUP(D269,Opportunities!$C$5:$H$404,6,FALSE),"")</f>
        <v/>
      </c>
      <c r="F269" s="113" t="str">
        <f t="shared" si="4"/>
        <v/>
      </c>
    </row>
    <row r="270" spans="3:6" ht="27.6" customHeight="1" x14ac:dyDescent="0.25">
      <c r="C270" s="110">
        <v>265</v>
      </c>
      <c r="D270" s="111" t="str">
        <f>IFERROR(VLOOKUP(C270,Opportunities!$P$5:$Q$404,2,FALSE),"")</f>
        <v/>
      </c>
      <c r="E270" s="112" t="str">
        <f>IFERROR(VLOOKUP(D270,Opportunities!$C$5:$H$404,6,FALSE),"")</f>
        <v/>
      </c>
      <c r="F270" s="113" t="str">
        <f t="shared" si="4"/>
        <v/>
      </c>
    </row>
    <row r="271" spans="3:6" ht="27.6" customHeight="1" x14ac:dyDescent="0.25">
      <c r="C271" s="110">
        <v>266</v>
      </c>
      <c r="D271" s="111" t="str">
        <f>IFERROR(VLOOKUP(C271,Opportunities!$P$5:$Q$404,2,FALSE),"")</f>
        <v/>
      </c>
      <c r="E271" s="112" t="str">
        <f>IFERROR(VLOOKUP(D271,Opportunities!$C$5:$H$404,6,FALSE),"")</f>
        <v/>
      </c>
      <c r="F271" s="113" t="str">
        <f t="shared" si="4"/>
        <v/>
      </c>
    </row>
    <row r="272" spans="3:6" ht="27.6" customHeight="1" x14ac:dyDescent="0.25">
      <c r="C272" s="110">
        <v>267</v>
      </c>
      <c r="D272" s="111" t="str">
        <f>IFERROR(VLOOKUP(C272,Opportunities!$P$5:$Q$404,2,FALSE),"")</f>
        <v/>
      </c>
      <c r="E272" s="112" t="str">
        <f>IFERROR(VLOOKUP(D272,Opportunities!$C$5:$H$404,6,FALSE),"")</f>
        <v/>
      </c>
      <c r="F272" s="113" t="str">
        <f t="shared" si="4"/>
        <v/>
      </c>
    </row>
    <row r="273" spans="3:6" ht="27.6" customHeight="1" x14ac:dyDescent="0.25">
      <c r="C273" s="110">
        <v>268</v>
      </c>
      <c r="D273" s="111" t="str">
        <f>IFERROR(VLOOKUP(C273,Opportunities!$P$5:$Q$404,2,FALSE),"")</f>
        <v/>
      </c>
      <c r="E273" s="112" t="str">
        <f>IFERROR(VLOOKUP(D273,Opportunities!$C$5:$H$404,6,FALSE),"")</f>
        <v/>
      </c>
      <c r="F273" s="113" t="str">
        <f t="shared" si="4"/>
        <v/>
      </c>
    </row>
    <row r="274" spans="3:6" ht="27.6" customHeight="1" x14ac:dyDescent="0.25">
      <c r="C274" s="110">
        <v>269</v>
      </c>
      <c r="D274" s="111" t="str">
        <f>IFERROR(VLOOKUP(C274,Opportunities!$P$5:$Q$404,2,FALSE),"")</f>
        <v/>
      </c>
      <c r="E274" s="112" t="str">
        <f>IFERROR(VLOOKUP(D274,Opportunities!$C$5:$H$404,6,FALSE),"")</f>
        <v/>
      </c>
      <c r="F274" s="113" t="str">
        <f t="shared" si="4"/>
        <v/>
      </c>
    </row>
    <row r="275" spans="3:6" ht="27.6" customHeight="1" x14ac:dyDescent="0.25">
      <c r="C275" s="110">
        <v>270</v>
      </c>
      <c r="D275" s="111" t="str">
        <f>IFERROR(VLOOKUP(C275,Opportunities!$P$5:$Q$404,2,FALSE),"")</f>
        <v/>
      </c>
      <c r="E275" s="112" t="str">
        <f>IFERROR(VLOOKUP(D275,Opportunities!$C$5:$H$404,6,FALSE),"")</f>
        <v/>
      </c>
      <c r="F275" s="113" t="str">
        <f t="shared" si="4"/>
        <v/>
      </c>
    </row>
    <row r="276" spans="3:6" ht="27.6" customHeight="1" x14ac:dyDescent="0.25">
      <c r="C276" s="110">
        <v>271</v>
      </c>
      <c r="D276" s="111" t="str">
        <f>IFERROR(VLOOKUP(C276,Opportunities!$P$5:$Q$404,2,FALSE),"")</f>
        <v/>
      </c>
      <c r="E276" s="112" t="str">
        <f>IFERROR(VLOOKUP(D276,Opportunities!$C$5:$H$404,6,FALSE),"")</f>
        <v/>
      </c>
      <c r="F276" s="113" t="str">
        <f t="shared" si="4"/>
        <v/>
      </c>
    </row>
    <row r="277" spans="3:6" ht="27.6" customHeight="1" x14ac:dyDescent="0.25">
      <c r="C277" s="110">
        <v>272</v>
      </c>
      <c r="D277" s="111" t="str">
        <f>IFERROR(VLOOKUP(C277,Opportunities!$P$5:$Q$404,2,FALSE),"")</f>
        <v/>
      </c>
      <c r="E277" s="112" t="str">
        <f>IFERROR(VLOOKUP(D277,Opportunities!$C$5:$H$404,6,FALSE),"")</f>
        <v/>
      </c>
      <c r="F277" s="113" t="str">
        <f t="shared" si="4"/>
        <v/>
      </c>
    </row>
    <row r="278" spans="3:6" ht="27.6" customHeight="1" x14ac:dyDescent="0.25">
      <c r="C278" s="110">
        <v>273</v>
      </c>
      <c r="D278" s="111" t="str">
        <f>IFERROR(VLOOKUP(C278,Opportunities!$P$5:$Q$404,2,FALSE),"")</f>
        <v/>
      </c>
      <c r="E278" s="112" t="str">
        <f>IFERROR(VLOOKUP(D278,Opportunities!$C$5:$H$404,6,FALSE),"")</f>
        <v/>
      </c>
      <c r="F278" s="113" t="str">
        <f t="shared" si="4"/>
        <v/>
      </c>
    </row>
    <row r="279" spans="3:6" ht="27.6" customHeight="1" x14ac:dyDescent="0.25">
      <c r="C279" s="110">
        <v>274</v>
      </c>
      <c r="D279" s="111" t="str">
        <f>IFERROR(VLOOKUP(C279,Opportunities!$P$5:$Q$404,2,FALSE),"")</f>
        <v/>
      </c>
      <c r="E279" s="112" t="str">
        <f>IFERROR(VLOOKUP(D279,Opportunities!$C$5:$H$404,6,FALSE),"")</f>
        <v/>
      </c>
      <c r="F279" s="113" t="str">
        <f t="shared" si="4"/>
        <v/>
      </c>
    </row>
    <row r="280" spans="3:6" ht="27.6" customHeight="1" x14ac:dyDescent="0.25">
      <c r="C280" s="110">
        <v>275</v>
      </c>
      <c r="D280" s="111" t="str">
        <f>IFERROR(VLOOKUP(C280,Opportunities!$P$5:$Q$404,2,FALSE),"")</f>
        <v/>
      </c>
      <c r="E280" s="112" t="str">
        <f>IFERROR(VLOOKUP(D280,Opportunities!$C$5:$H$404,6,FALSE),"")</f>
        <v/>
      </c>
      <c r="F280" s="113" t="str">
        <f t="shared" si="4"/>
        <v/>
      </c>
    </row>
    <row r="281" spans="3:6" ht="27.6" customHeight="1" x14ac:dyDescent="0.25">
      <c r="C281" s="110">
        <v>276</v>
      </c>
      <c r="D281" s="111" t="str">
        <f>IFERROR(VLOOKUP(C281,Opportunities!$P$5:$Q$404,2,FALSE),"")</f>
        <v/>
      </c>
      <c r="E281" s="112" t="str">
        <f>IFERROR(VLOOKUP(D281,Opportunities!$C$5:$H$404,6,FALSE),"")</f>
        <v/>
      </c>
      <c r="F281" s="113" t="str">
        <f t="shared" si="4"/>
        <v/>
      </c>
    </row>
    <row r="282" spans="3:6" ht="27.6" customHeight="1" x14ac:dyDescent="0.25">
      <c r="C282" s="110">
        <v>277</v>
      </c>
      <c r="D282" s="111" t="str">
        <f>IFERROR(VLOOKUP(C282,Opportunities!$P$5:$Q$404,2,FALSE),"")</f>
        <v/>
      </c>
      <c r="E282" s="112" t="str">
        <f>IFERROR(VLOOKUP(D282,Opportunities!$C$5:$H$404,6,FALSE),"")</f>
        <v/>
      </c>
      <c r="F282" s="113" t="str">
        <f t="shared" si="4"/>
        <v/>
      </c>
    </row>
    <row r="283" spans="3:6" ht="27.6" customHeight="1" x14ac:dyDescent="0.25">
      <c r="C283" s="110">
        <v>278</v>
      </c>
      <c r="D283" s="111" t="str">
        <f>IFERROR(VLOOKUP(C283,Opportunities!$P$5:$Q$404,2,FALSE),"")</f>
        <v/>
      </c>
      <c r="E283" s="112" t="str">
        <f>IFERROR(VLOOKUP(D283,Opportunities!$C$5:$H$404,6,FALSE),"")</f>
        <v/>
      </c>
      <c r="F283" s="113" t="str">
        <f t="shared" si="4"/>
        <v/>
      </c>
    </row>
    <row r="284" spans="3:6" ht="27.6" customHeight="1" x14ac:dyDescent="0.25">
      <c r="C284" s="110">
        <v>279</v>
      </c>
      <c r="D284" s="111" t="str">
        <f>IFERROR(VLOOKUP(C284,Opportunities!$P$5:$Q$404,2,FALSE),"")</f>
        <v/>
      </c>
      <c r="E284" s="112" t="str">
        <f>IFERROR(VLOOKUP(D284,Opportunities!$C$5:$H$404,6,FALSE),"")</f>
        <v/>
      </c>
      <c r="F284" s="113" t="str">
        <f t="shared" si="4"/>
        <v/>
      </c>
    </row>
    <row r="285" spans="3:6" ht="27.6" customHeight="1" x14ac:dyDescent="0.25">
      <c r="C285" s="110">
        <v>280</v>
      </c>
      <c r="D285" s="111" t="str">
        <f>IFERROR(VLOOKUP(C285,Opportunities!$P$5:$Q$404,2,FALSE),"")</f>
        <v/>
      </c>
      <c r="E285" s="112" t="str">
        <f>IFERROR(VLOOKUP(D285,Opportunities!$C$5:$H$404,6,FALSE),"")</f>
        <v/>
      </c>
      <c r="F285" s="113" t="str">
        <f t="shared" si="4"/>
        <v/>
      </c>
    </row>
    <row r="286" spans="3:6" ht="27.6" customHeight="1" x14ac:dyDescent="0.25">
      <c r="C286" s="110">
        <v>281</v>
      </c>
      <c r="D286" s="111" t="str">
        <f>IFERROR(VLOOKUP(C286,Opportunities!$P$5:$Q$404,2,FALSE),"")</f>
        <v/>
      </c>
      <c r="E286" s="112" t="str">
        <f>IFERROR(VLOOKUP(D286,Opportunities!$C$5:$H$404,6,FALSE),"")</f>
        <v/>
      </c>
      <c r="F286" s="113" t="str">
        <f t="shared" si="4"/>
        <v/>
      </c>
    </row>
    <row r="287" spans="3:6" ht="27.6" customHeight="1" x14ac:dyDescent="0.25">
      <c r="C287" s="110">
        <v>282</v>
      </c>
      <c r="D287" s="111" t="str">
        <f>IFERROR(VLOOKUP(C287,Opportunities!$P$5:$Q$404,2,FALSE),"")</f>
        <v/>
      </c>
      <c r="E287" s="112" t="str">
        <f>IFERROR(VLOOKUP(D287,Opportunities!$C$5:$H$404,6,FALSE),"")</f>
        <v/>
      </c>
      <c r="F287" s="113" t="str">
        <f t="shared" si="4"/>
        <v/>
      </c>
    </row>
    <row r="288" spans="3:6" ht="27.6" customHeight="1" x14ac:dyDescent="0.25">
      <c r="C288" s="110">
        <v>283</v>
      </c>
      <c r="D288" s="111" t="str">
        <f>IFERROR(VLOOKUP(C288,Opportunities!$P$5:$Q$404,2,FALSE),"")</f>
        <v/>
      </c>
      <c r="E288" s="112" t="str">
        <f>IFERROR(VLOOKUP(D288,Opportunities!$C$5:$H$404,6,FALSE),"")</f>
        <v/>
      </c>
      <c r="F288" s="113" t="str">
        <f t="shared" si="4"/>
        <v/>
      </c>
    </row>
    <row r="289" spans="3:6" ht="27.6" customHeight="1" x14ac:dyDescent="0.25">
      <c r="C289" s="110">
        <v>284</v>
      </c>
      <c r="D289" s="111" t="str">
        <f>IFERROR(VLOOKUP(C289,Opportunities!$P$5:$Q$404,2,FALSE),"")</f>
        <v/>
      </c>
      <c r="E289" s="112" t="str">
        <f>IFERROR(VLOOKUP(D289,Opportunities!$C$5:$H$404,6,FALSE),"")</f>
        <v/>
      </c>
      <c r="F289" s="113" t="str">
        <f t="shared" si="4"/>
        <v/>
      </c>
    </row>
    <row r="290" spans="3:6" ht="27.6" customHeight="1" x14ac:dyDescent="0.25">
      <c r="C290" s="110">
        <v>285</v>
      </c>
      <c r="D290" s="111" t="str">
        <f>IFERROR(VLOOKUP(C290,Opportunities!$P$5:$Q$404,2,FALSE),"")</f>
        <v/>
      </c>
      <c r="E290" s="112" t="str">
        <f>IFERROR(VLOOKUP(D290,Opportunities!$C$5:$H$404,6,FALSE),"")</f>
        <v/>
      </c>
      <c r="F290" s="113" t="str">
        <f t="shared" si="4"/>
        <v/>
      </c>
    </row>
    <row r="291" spans="3:6" ht="27.6" customHeight="1" x14ac:dyDescent="0.25">
      <c r="C291" s="110">
        <v>286</v>
      </c>
      <c r="D291" s="111" t="str">
        <f>IFERROR(VLOOKUP(C291,Opportunities!$P$5:$Q$404,2,FALSE),"")</f>
        <v/>
      </c>
      <c r="E291" s="112" t="str">
        <f>IFERROR(VLOOKUP(D291,Opportunities!$C$5:$H$404,6,FALSE),"")</f>
        <v/>
      </c>
      <c r="F291" s="113" t="str">
        <f t="shared" si="4"/>
        <v/>
      </c>
    </row>
    <row r="292" spans="3:6" ht="27.6" customHeight="1" x14ac:dyDescent="0.25">
      <c r="C292" s="110">
        <v>287</v>
      </c>
      <c r="D292" s="111" t="str">
        <f>IFERROR(VLOOKUP(C292,Opportunities!$P$5:$Q$404,2,FALSE),"")</f>
        <v/>
      </c>
      <c r="E292" s="112" t="str">
        <f>IFERROR(VLOOKUP(D292,Opportunities!$C$5:$H$404,6,FALSE),"")</f>
        <v/>
      </c>
      <c r="F292" s="113" t="str">
        <f t="shared" si="4"/>
        <v/>
      </c>
    </row>
    <row r="293" spans="3:6" ht="27.6" customHeight="1" x14ac:dyDescent="0.25">
      <c r="C293" s="110">
        <v>288</v>
      </c>
      <c r="D293" s="111" t="str">
        <f>IFERROR(VLOOKUP(C293,Opportunities!$P$5:$Q$404,2,FALSE),"")</f>
        <v/>
      </c>
      <c r="E293" s="112" t="str">
        <f>IFERROR(VLOOKUP(D293,Opportunities!$C$5:$H$404,6,FALSE),"")</f>
        <v/>
      </c>
      <c r="F293" s="113" t="str">
        <f t="shared" si="4"/>
        <v/>
      </c>
    </row>
    <row r="294" spans="3:6" ht="27.6" customHeight="1" x14ac:dyDescent="0.25">
      <c r="C294" s="110">
        <v>289</v>
      </c>
      <c r="D294" s="111" t="str">
        <f>IFERROR(VLOOKUP(C294,Opportunities!$P$5:$Q$404,2,FALSE),"")</f>
        <v/>
      </c>
      <c r="E294" s="112" t="str">
        <f>IFERROR(VLOOKUP(D294,Opportunities!$C$5:$H$404,6,FALSE),"")</f>
        <v/>
      </c>
      <c r="F294" s="113" t="str">
        <f t="shared" si="4"/>
        <v/>
      </c>
    </row>
    <row r="295" spans="3:6" ht="27.6" customHeight="1" x14ac:dyDescent="0.25">
      <c r="C295" s="110">
        <v>290</v>
      </c>
      <c r="D295" s="111" t="str">
        <f>IFERROR(VLOOKUP(C295,Opportunities!$P$5:$Q$404,2,FALSE),"")</f>
        <v/>
      </c>
      <c r="E295" s="112" t="str">
        <f>IFERROR(VLOOKUP(D295,Opportunities!$C$5:$H$404,6,FALSE),"")</f>
        <v/>
      </c>
      <c r="F295" s="113" t="str">
        <f t="shared" si="4"/>
        <v/>
      </c>
    </row>
    <row r="296" spans="3:6" ht="27.6" customHeight="1" x14ac:dyDescent="0.25">
      <c r="C296" s="110">
        <v>291</v>
      </c>
      <c r="D296" s="111" t="str">
        <f>IFERROR(VLOOKUP(C296,Opportunities!$P$5:$Q$404,2,FALSE),"")</f>
        <v/>
      </c>
      <c r="E296" s="112" t="str">
        <f>IFERROR(VLOOKUP(D296,Opportunities!$C$5:$H$404,6,FALSE),"")</f>
        <v/>
      </c>
      <c r="F296" s="113" t="str">
        <f t="shared" si="4"/>
        <v/>
      </c>
    </row>
    <row r="297" spans="3:6" ht="27.6" customHeight="1" x14ac:dyDescent="0.25">
      <c r="C297" s="110">
        <v>292</v>
      </c>
      <c r="D297" s="111" t="str">
        <f>IFERROR(VLOOKUP(C297,Opportunities!$P$5:$Q$404,2,FALSE),"")</f>
        <v/>
      </c>
      <c r="E297" s="112" t="str">
        <f>IFERROR(VLOOKUP(D297,Opportunities!$C$5:$H$404,6,FALSE),"")</f>
        <v/>
      </c>
      <c r="F297" s="113" t="str">
        <f t="shared" si="4"/>
        <v/>
      </c>
    </row>
    <row r="298" spans="3:6" ht="27.6" customHeight="1" x14ac:dyDescent="0.25">
      <c r="C298" s="110">
        <v>293</v>
      </c>
      <c r="D298" s="111" t="str">
        <f>IFERROR(VLOOKUP(C298,Opportunities!$P$5:$Q$404,2,FALSE),"")</f>
        <v/>
      </c>
      <c r="E298" s="112" t="str">
        <f>IFERROR(VLOOKUP(D298,Opportunities!$C$5:$H$404,6,FALSE),"")</f>
        <v/>
      </c>
      <c r="F298" s="113" t="str">
        <f t="shared" si="4"/>
        <v/>
      </c>
    </row>
    <row r="299" spans="3:6" ht="27.6" customHeight="1" x14ac:dyDescent="0.25">
      <c r="C299" s="110">
        <v>294</v>
      </c>
      <c r="D299" s="111" t="str">
        <f>IFERROR(VLOOKUP(C299,Opportunities!$P$5:$Q$404,2,FALSE),"")</f>
        <v/>
      </c>
      <c r="E299" s="112" t="str">
        <f>IFERROR(VLOOKUP(D299,Opportunities!$C$5:$H$404,6,FALSE),"")</f>
        <v/>
      </c>
      <c r="F299" s="113" t="str">
        <f t="shared" si="4"/>
        <v/>
      </c>
    </row>
    <row r="300" spans="3:6" ht="27.6" customHeight="1" x14ac:dyDescent="0.25">
      <c r="C300" s="110">
        <v>295</v>
      </c>
      <c r="D300" s="111" t="str">
        <f>IFERROR(VLOOKUP(C300,Opportunities!$P$5:$Q$404,2,FALSE),"")</f>
        <v/>
      </c>
      <c r="E300" s="112" t="str">
        <f>IFERROR(VLOOKUP(D300,Opportunities!$C$5:$H$404,6,FALSE),"")</f>
        <v/>
      </c>
      <c r="F300" s="113" t="str">
        <f t="shared" si="4"/>
        <v/>
      </c>
    </row>
    <row r="301" spans="3:6" ht="27.6" customHeight="1" x14ac:dyDescent="0.25">
      <c r="C301" s="110">
        <v>296</v>
      </c>
      <c r="D301" s="111" t="str">
        <f>IFERROR(VLOOKUP(C301,Opportunities!$P$5:$Q$404,2,FALSE),"")</f>
        <v/>
      </c>
      <c r="E301" s="112" t="str">
        <f>IFERROR(VLOOKUP(D301,Opportunities!$C$5:$H$404,6,FALSE),"")</f>
        <v/>
      </c>
      <c r="F301" s="113" t="str">
        <f t="shared" si="4"/>
        <v/>
      </c>
    </row>
    <row r="302" spans="3:6" ht="27.6" customHeight="1" x14ac:dyDescent="0.25">
      <c r="C302" s="110">
        <v>297</v>
      </c>
      <c r="D302" s="111" t="str">
        <f>IFERROR(VLOOKUP(C302,Opportunities!$P$5:$Q$404,2,FALSE),"")</f>
        <v/>
      </c>
      <c r="E302" s="112" t="str">
        <f>IFERROR(VLOOKUP(D302,Opportunities!$C$5:$H$404,6,FALSE),"")</f>
        <v/>
      </c>
      <c r="F302" s="113" t="str">
        <f t="shared" si="4"/>
        <v/>
      </c>
    </row>
    <row r="303" spans="3:6" ht="27.6" customHeight="1" x14ac:dyDescent="0.25">
      <c r="C303" s="110">
        <v>298</v>
      </c>
      <c r="D303" s="111" t="str">
        <f>IFERROR(VLOOKUP(C303,Opportunities!$P$5:$Q$404,2,FALSE),"")</f>
        <v/>
      </c>
      <c r="E303" s="112" t="str">
        <f>IFERROR(VLOOKUP(D303,Opportunities!$C$5:$H$404,6,FALSE),"")</f>
        <v/>
      </c>
      <c r="F303" s="113" t="str">
        <f t="shared" si="4"/>
        <v/>
      </c>
    </row>
    <row r="304" spans="3:6" ht="27.6" customHeight="1" x14ac:dyDescent="0.25">
      <c r="C304" s="110">
        <v>299</v>
      </c>
      <c r="D304" s="111" t="str">
        <f>IFERROR(VLOOKUP(C304,Opportunities!$P$5:$Q$404,2,FALSE),"")</f>
        <v/>
      </c>
      <c r="E304" s="112" t="str">
        <f>IFERROR(VLOOKUP(D304,Opportunities!$C$5:$H$404,6,FALSE),"")</f>
        <v/>
      </c>
      <c r="F304" s="113" t="str">
        <f t="shared" si="4"/>
        <v/>
      </c>
    </row>
    <row r="305" spans="3:6" ht="27.6" customHeight="1" x14ac:dyDescent="0.25">
      <c r="C305" s="110">
        <v>300</v>
      </c>
      <c r="D305" s="111" t="str">
        <f>IFERROR(VLOOKUP(C305,Opportunities!$P$5:$Q$404,2,FALSE),"")</f>
        <v/>
      </c>
      <c r="E305" s="112" t="str">
        <f>IFERROR(VLOOKUP(D305,Opportunities!$C$5:$H$404,6,FALSE),"")</f>
        <v/>
      </c>
      <c r="F305" s="113" t="str">
        <f t="shared" si="4"/>
        <v/>
      </c>
    </row>
    <row r="306" spans="3:6" ht="27.6" customHeight="1" x14ac:dyDescent="0.25">
      <c r="C306" s="110">
        <v>301</v>
      </c>
      <c r="D306" s="111" t="str">
        <f>IFERROR(VLOOKUP(C306,Opportunities!$P$5:$Q$404,2,FALSE),"")</f>
        <v/>
      </c>
      <c r="E306" s="112" t="str">
        <f>IFERROR(VLOOKUP(D306,Opportunities!$C$5:$H$404,6,FALSE),"")</f>
        <v/>
      </c>
      <c r="F306" s="113" t="str">
        <f t="shared" si="4"/>
        <v/>
      </c>
    </row>
    <row r="307" spans="3:6" ht="27.6" customHeight="1" x14ac:dyDescent="0.25">
      <c r="C307" s="110">
        <v>302</v>
      </c>
      <c r="D307" s="111" t="str">
        <f>IFERROR(VLOOKUP(C307,Opportunities!$P$5:$Q$404,2,FALSE),"")</f>
        <v/>
      </c>
      <c r="E307" s="112" t="str">
        <f>IFERROR(VLOOKUP(D307,Opportunities!$C$5:$H$404,6,FALSE),"")</f>
        <v/>
      </c>
      <c r="F307" s="113" t="str">
        <f t="shared" si="4"/>
        <v/>
      </c>
    </row>
    <row r="308" spans="3:6" ht="27.6" customHeight="1" x14ac:dyDescent="0.25">
      <c r="C308" s="110">
        <v>303</v>
      </c>
      <c r="D308" s="111" t="str">
        <f>IFERROR(VLOOKUP(C308,Opportunities!$P$5:$Q$404,2,FALSE),"")</f>
        <v/>
      </c>
      <c r="E308" s="112" t="str">
        <f>IFERROR(VLOOKUP(D308,Opportunities!$C$5:$H$404,6,FALSE),"")</f>
        <v/>
      </c>
      <c r="F308" s="113" t="str">
        <f t="shared" si="4"/>
        <v/>
      </c>
    </row>
    <row r="309" spans="3:6" ht="27.6" customHeight="1" x14ac:dyDescent="0.25">
      <c r="C309" s="110">
        <v>304</v>
      </c>
      <c r="D309" s="111" t="str">
        <f>IFERROR(VLOOKUP(C309,Opportunities!$P$5:$Q$404,2,FALSE),"")</f>
        <v/>
      </c>
      <c r="E309" s="112" t="str">
        <f>IFERROR(VLOOKUP(D309,Opportunities!$C$5:$H$404,6,FALSE),"")</f>
        <v/>
      </c>
      <c r="F309" s="113" t="str">
        <f t="shared" si="4"/>
        <v/>
      </c>
    </row>
    <row r="310" spans="3:6" ht="27.6" customHeight="1" x14ac:dyDescent="0.25">
      <c r="C310" s="110">
        <v>305</v>
      </c>
      <c r="D310" s="111" t="str">
        <f>IFERROR(VLOOKUP(C310,Opportunities!$P$5:$Q$404,2,FALSE),"")</f>
        <v/>
      </c>
      <c r="E310" s="112" t="str">
        <f>IFERROR(VLOOKUP(D310,Opportunities!$C$5:$H$404,6,FALSE),"")</f>
        <v/>
      </c>
      <c r="F310" s="113" t="str">
        <f t="shared" si="4"/>
        <v/>
      </c>
    </row>
    <row r="311" spans="3:6" ht="27.6" customHeight="1" x14ac:dyDescent="0.25">
      <c r="C311" s="110">
        <v>306</v>
      </c>
      <c r="D311" s="111" t="str">
        <f>IFERROR(VLOOKUP(C311,Opportunities!$P$5:$Q$404,2,FALSE),"")</f>
        <v/>
      </c>
      <c r="E311" s="112" t="str">
        <f>IFERROR(VLOOKUP(D311,Opportunities!$C$5:$H$404,6,FALSE),"")</f>
        <v/>
      </c>
      <c r="F311" s="113" t="str">
        <f t="shared" si="4"/>
        <v/>
      </c>
    </row>
    <row r="312" spans="3:6" ht="27.6" customHeight="1" x14ac:dyDescent="0.25">
      <c r="C312" s="110">
        <v>307</v>
      </c>
      <c r="D312" s="111" t="str">
        <f>IFERROR(VLOOKUP(C312,Opportunities!$P$5:$Q$404,2,FALSE),"")</f>
        <v/>
      </c>
      <c r="E312" s="112" t="str">
        <f>IFERROR(VLOOKUP(D312,Opportunities!$C$5:$H$404,6,FALSE),"")</f>
        <v/>
      </c>
      <c r="F312" s="113" t="str">
        <f t="shared" si="4"/>
        <v/>
      </c>
    </row>
    <row r="313" spans="3:6" ht="27.6" customHeight="1" x14ac:dyDescent="0.25">
      <c r="C313" s="110">
        <v>308</v>
      </c>
      <c r="D313" s="111" t="str">
        <f>IFERROR(VLOOKUP(C313,Opportunities!$P$5:$Q$404,2,FALSE),"")</f>
        <v/>
      </c>
      <c r="E313" s="112" t="str">
        <f>IFERROR(VLOOKUP(D313,Opportunities!$C$5:$H$404,6,FALSE),"")</f>
        <v/>
      </c>
      <c r="F313" s="113" t="str">
        <f t="shared" si="4"/>
        <v/>
      </c>
    </row>
    <row r="314" spans="3:6" ht="27.6" customHeight="1" x14ac:dyDescent="0.25">
      <c r="C314" s="110">
        <v>309</v>
      </c>
      <c r="D314" s="111" t="str">
        <f>IFERROR(VLOOKUP(C314,Opportunities!$P$5:$Q$404,2,FALSE),"")</f>
        <v/>
      </c>
      <c r="E314" s="112" t="str">
        <f>IFERROR(VLOOKUP(D314,Opportunities!$C$5:$H$404,6,FALSE),"")</f>
        <v/>
      </c>
      <c r="F314" s="113" t="str">
        <f t="shared" si="4"/>
        <v/>
      </c>
    </row>
    <row r="315" spans="3:6" ht="27.6" customHeight="1" x14ac:dyDescent="0.25">
      <c r="C315" s="110">
        <v>310</v>
      </c>
      <c r="D315" s="111" t="str">
        <f>IFERROR(VLOOKUP(C315,Opportunities!$P$5:$Q$404,2,FALSE),"")</f>
        <v/>
      </c>
      <c r="E315" s="112" t="str">
        <f>IFERROR(VLOOKUP(D315,Opportunities!$C$5:$H$404,6,FALSE),"")</f>
        <v/>
      </c>
      <c r="F315" s="113" t="str">
        <f t="shared" si="4"/>
        <v/>
      </c>
    </row>
    <row r="316" spans="3:6" ht="27.6" customHeight="1" x14ac:dyDescent="0.25">
      <c r="C316" s="110">
        <v>311</v>
      </c>
      <c r="D316" s="111" t="str">
        <f>IFERROR(VLOOKUP(C316,Opportunities!$P$5:$Q$404,2,FALSE),"")</f>
        <v/>
      </c>
      <c r="E316" s="112" t="str">
        <f>IFERROR(VLOOKUP(D316,Opportunities!$C$5:$H$404,6,FALSE),"")</f>
        <v/>
      </c>
      <c r="F316" s="113" t="str">
        <f t="shared" si="4"/>
        <v/>
      </c>
    </row>
    <row r="317" spans="3:6" ht="27.6" customHeight="1" x14ac:dyDescent="0.25">
      <c r="C317" s="110">
        <v>312</v>
      </c>
      <c r="D317" s="111" t="str">
        <f>IFERROR(VLOOKUP(C317,Opportunities!$P$5:$Q$404,2,FALSE),"")</f>
        <v/>
      </c>
      <c r="E317" s="112" t="str">
        <f>IFERROR(VLOOKUP(D317,Opportunities!$C$5:$H$404,6,FALSE),"")</f>
        <v/>
      </c>
      <c r="F317" s="113" t="str">
        <f t="shared" si="4"/>
        <v/>
      </c>
    </row>
    <row r="318" spans="3:6" ht="27.6" customHeight="1" x14ac:dyDescent="0.25">
      <c r="C318" s="110">
        <v>313</v>
      </c>
      <c r="D318" s="111" t="str">
        <f>IFERROR(VLOOKUP(C318,Opportunities!$P$5:$Q$404,2,FALSE),"")</f>
        <v/>
      </c>
      <c r="E318" s="112" t="str">
        <f>IFERROR(VLOOKUP(D318,Opportunities!$C$5:$H$404,6,FALSE),"")</f>
        <v/>
      </c>
      <c r="F318" s="113" t="str">
        <f t="shared" si="4"/>
        <v/>
      </c>
    </row>
    <row r="319" spans="3:6" ht="27.6" customHeight="1" x14ac:dyDescent="0.25">
      <c r="C319" s="110">
        <v>314</v>
      </c>
      <c r="D319" s="111" t="str">
        <f>IFERROR(VLOOKUP(C319,Opportunities!$P$5:$Q$404,2,FALSE),"")</f>
        <v/>
      </c>
      <c r="E319" s="112" t="str">
        <f>IFERROR(VLOOKUP(D319,Opportunities!$C$5:$H$404,6,FALSE),"")</f>
        <v/>
      </c>
      <c r="F319" s="113" t="str">
        <f t="shared" si="4"/>
        <v/>
      </c>
    </row>
    <row r="320" spans="3:6" ht="27.6" customHeight="1" x14ac:dyDescent="0.25">
      <c r="C320" s="110">
        <v>315</v>
      </c>
      <c r="D320" s="111" t="str">
        <f>IFERROR(VLOOKUP(C320,Opportunities!$P$5:$Q$404,2,FALSE),"")</f>
        <v/>
      </c>
      <c r="E320" s="112" t="str">
        <f>IFERROR(VLOOKUP(D320,Opportunities!$C$5:$H$404,6,FALSE),"")</f>
        <v/>
      </c>
      <c r="F320" s="113" t="str">
        <f t="shared" si="4"/>
        <v/>
      </c>
    </row>
    <row r="321" spans="3:6" ht="27.6" customHeight="1" x14ac:dyDescent="0.25">
      <c r="C321" s="110">
        <v>316</v>
      </c>
      <c r="D321" s="111" t="str">
        <f>IFERROR(VLOOKUP(C321,Opportunities!$P$5:$Q$404,2,FALSE),"")</f>
        <v/>
      </c>
      <c r="E321" s="112" t="str">
        <f>IFERROR(VLOOKUP(D321,Opportunities!$C$5:$H$404,6,FALSE),"")</f>
        <v/>
      </c>
      <c r="F321" s="113" t="str">
        <f t="shared" si="4"/>
        <v/>
      </c>
    </row>
    <row r="322" spans="3:6" ht="27.6" customHeight="1" x14ac:dyDescent="0.25">
      <c r="C322" s="110">
        <v>317</v>
      </c>
      <c r="D322" s="111" t="str">
        <f>IFERROR(VLOOKUP(C322,Opportunities!$P$5:$Q$404,2,FALSE),"")</f>
        <v/>
      </c>
      <c r="E322" s="112" t="str">
        <f>IFERROR(VLOOKUP(D322,Opportunities!$C$5:$H$404,6,FALSE),"")</f>
        <v/>
      </c>
      <c r="F322" s="113" t="str">
        <f t="shared" si="4"/>
        <v/>
      </c>
    </row>
    <row r="323" spans="3:6" ht="27.6" customHeight="1" x14ac:dyDescent="0.25">
      <c r="C323" s="110">
        <v>318</v>
      </c>
      <c r="D323" s="111" t="str">
        <f>IFERROR(VLOOKUP(C323,Opportunities!$P$5:$Q$404,2,FALSE),"")</f>
        <v/>
      </c>
      <c r="E323" s="112" t="str">
        <f>IFERROR(VLOOKUP(D323,Opportunities!$C$5:$H$404,6,FALSE),"")</f>
        <v/>
      </c>
      <c r="F323" s="113" t="str">
        <f t="shared" si="4"/>
        <v/>
      </c>
    </row>
    <row r="324" spans="3:6" ht="27.6" customHeight="1" x14ac:dyDescent="0.25">
      <c r="C324" s="110">
        <v>319</v>
      </c>
      <c r="D324" s="111" t="str">
        <f>IFERROR(VLOOKUP(C324,Opportunities!$P$5:$Q$404,2,FALSE),"")</f>
        <v/>
      </c>
      <c r="E324" s="112" t="str">
        <f>IFERROR(VLOOKUP(D324,Opportunities!$C$5:$H$404,6,FALSE),"")</f>
        <v/>
      </c>
      <c r="F324" s="113" t="str">
        <f t="shared" si="4"/>
        <v/>
      </c>
    </row>
    <row r="325" spans="3:6" ht="27.6" customHeight="1" x14ac:dyDescent="0.25">
      <c r="C325" s="110">
        <v>320</v>
      </c>
      <c r="D325" s="111" t="str">
        <f>IFERROR(VLOOKUP(C325,Opportunities!$P$5:$Q$404,2,FALSE),"")</f>
        <v/>
      </c>
      <c r="E325" s="112" t="str">
        <f>IFERROR(VLOOKUP(D325,Opportunities!$C$5:$H$404,6,FALSE),"")</f>
        <v/>
      </c>
      <c r="F325" s="113" t="str">
        <f t="shared" si="4"/>
        <v/>
      </c>
    </row>
    <row r="326" spans="3:6" ht="27.6" customHeight="1" x14ac:dyDescent="0.25">
      <c r="C326" s="110">
        <v>321</v>
      </c>
      <c r="D326" s="111" t="str">
        <f>IFERROR(VLOOKUP(C326,Opportunities!$P$5:$Q$404,2,FALSE),"")</f>
        <v/>
      </c>
      <c r="E326" s="112" t="str">
        <f>IFERROR(VLOOKUP(D326,Opportunities!$C$5:$H$404,6,FALSE),"")</f>
        <v/>
      </c>
      <c r="F326" s="113" t="str">
        <f t="shared" si="4"/>
        <v/>
      </c>
    </row>
    <row r="327" spans="3:6" ht="27.6" customHeight="1" x14ac:dyDescent="0.25">
      <c r="C327" s="110">
        <v>322</v>
      </c>
      <c r="D327" s="111" t="str">
        <f>IFERROR(VLOOKUP(C327,Opportunities!$P$5:$Q$404,2,FALSE),"")</f>
        <v/>
      </c>
      <c r="E327" s="112" t="str">
        <f>IFERROR(VLOOKUP(D327,Opportunities!$C$5:$H$404,6,FALSE),"")</f>
        <v/>
      </c>
      <c r="F327" s="113" t="str">
        <f t="shared" ref="F327:F390" si="5">IFERROR(IF(E327&lt;11,"Baja",IF(E327&lt;48,"Intermedia",IF(AND(E327&lt;&gt;"",E327&gt;=48),"Alta",""))),"")</f>
        <v/>
      </c>
    </row>
    <row r="328" spans="3:6" ht="27.6" customHeight="1" x14ac:dyDescent="0.25">
      <c r="C328" s="110">
        <v>323</v>
      </c>
      <c r="D328" s="111" t="str">
        <f>IFERROR(VLOOKUP(C328,Opportunities!$P$5:$Q$404,2,FALSE),"")</f>
        <v/>
      </c>
      <c r="E328" s="112" t="str">
        <f>IFERROR(VLOOKUP(D328,Opportunities!$C$5:$H$404,6,FALSE),"")</f>
        <v/>
      </c>
      <c r="F328" s="113" t="str">
        <f t="shared" si="5"/>
        <v/>
      </c>
    </row>
    <row r="329" spans="3:6" ht="27.6" customHeight="1" x14ac:dyDescent="0.25">
      <c r="C329" s="110">
        <v>324</v>
      </c>
      <c r="D329" s="111" t="str">
        <f>IFERROR(VLOOKUP(C329,Opportunities!$P$5:$Q$404,2,FALSE),"")</f>
        <v/>
      </c>
      <c r="E329" s="112" t="str">
        <f>IFERROR(VLOOKUP(D329,Opportunities!$C$5:$H$404,6,FALSE),"")</f>
        <v/>
      </c>
      <c r="F329" s="113" t="str">
        <f t="shared" si="5"/>
        <v/>
      </c>
    </row>
    <row r="330" spans="3:6" ht="27.6" customHeight="1" x14ac:dyDescent="0.25">
      <c r="C330" s="110">
        <v>325</v>
      </c>
      <c r="D330" s="111" t="str">
        <f>IFERROR(VLOOKUP(C330,Opportunities!$P$5:$Q$404,2,FALSE),"")</f>
        <v/>
      </c>
      <c r="E330" s="112" t="str">
        <f>IFERROR(VLOOKUP(D330,Opportunities!$C$5:$H$404,6,FALSE),"")</f>
        <v/>
      </c>
      <c r="F330" s="113" t="str">
        <f t="shared" si="5"/>
        <v/>
      </c>
    </row>
    <row r="331" spans="3:6" ht="27.6" customHeight="1" x14ac:dyDescent="0.25">
      <c r="C331" s="110">
        <v>326</v>
      </c>
      <c r="D331" s="111" t="str">
        <f>IFERROR(VLOOKUP(C331,Opportunities!$P$5:$Q$404,2,FALSE),"")</f>
        <v/>
      </c>
      <c r="E331" s="112" t="str">
        <f>IFERROR(VLOOKUP(D331,Opportunities!$C$5:$H$404,6,FALSE),"")</f>
        <v/>
      </c>
      <c r="F331" s="113" t="str">
        <f t="shared" si="5"/>
        <v/>
      </c>
    </row>
    <row r="332" spans="3:6" ht="27.6" customHeight="1" x14ac:dyDescent="0.25">
      <c r="C332" s="110">
        <v>327</v>
      </c>
      <c r="D332" s="111" t="str">
        <f>IFERROR(VLOOKUP(C332,Opportunities!$P$5:$Q$404,2,FALSE),"")</f>
        <v/>
      </c>
      <c r="E332" s="112" t="str">
        <f>IFERROR(VLOOKUP(D332,Opportunities!$C$5:$H$404,6,FALSE),"")</f>
        <v/>
      </c>
      <c r="F332" s="113" t="str">
        <f t="shared" si="5"/>
        <v/>
      </c>
    </row>
    <row r="333" spans="3:6" ht="27.6" customHeight="1" x14ac:dyDescent="0.25">
      <c r="C333" s="110">
        <v>328</v>
      </c>
      <c r="D333" s="111" t="str">
        <f>IFERROR(VLOOKUP(C333,Opportunities!$P$5:$Q$404,2,FALSE),"")</f>
        <v/>
      </c>
      <c r="E333" s="112" t="str">
        <f>IFERROR(VLOOKUP(D333,Opportunities!$C$5:$H$404,6,FALSE),"")</f>
        <v/>
      </c>
      <c r="F333" s="113" t="str">
        <f t="shared" si="5"/>
        <v/>
      </c>
    </row>
    <row r="334" spans="3:6" ht="27.6" customHeight="1" x14ac:dyDescent="0.25">
      <c r="C334" s="110">
        <v>329</v>
      </c>
      <c r="D334" s="111" t="str">
        <f>IFERROR(VLOOKUP(C334,Opportunities!$P$5:$Q$404,2,FALSE),"")</f>
        <v/>
      </c>
      <c r="E334" s="112" t="str">
        <f>IFERROR(VLOOKUP(D334,Opportunities!$C$5:$H$404,6,FALSE),"")</f>
        <v/>
      </c>
      <c r="F334" s="113" t="str">
        <f t="shared" si="5"/>
        <v/>
      </c>
    </row>
    <row r="335" spans="3:6" ht="27.6" customHeight="1" x14ac:dyDescent="0.25">
      <c r="C335" s="110">
        <v>330</v>
      </c>
      <c r="D335" s="111" t="str">
        <f>IFERROR(VLOOKUP(C335,Opportunities!$P$5:$Q$404,2,FALSE),"")</f>
        <v/>
      </c>
      <c r="E335" s="112" t="str">
        <f>IFERROR(VLOOKUP(D335,Opportunities!$C$5:$H$404,6,FALSE),"")</f>
        <v/>
      </c>
      <c r="F335" s="113" t="str">
        <f t="shared" si="5"/>
        <v/>
      </c>
    </row>
    <row r="336" spans="3:6" ht="27.6" customHeight="1" x14ac:dyDescent="0.25">
      <c r="C336" s="110">
        <v>331</v>
      </c>
      <c r="D336" s="111" t="str">
        <f>IFERROR(VLOOKUP(C336,Opportunities!$P$5:$Q$404,2,FALSE),"")</f>
        <v/>
      </c>
      <c r="E336" s="112" t="str">
        <f>IFERROR(VLOOKUP(D336,Opportunities!$C$5:$H$404,6,FALSE),"")</f>
        <v/>
      </c>
      <c r="F336" s="113" t="str">
        <f t="shared" si="5"/>
        <v/>
      </c>
    </row>
    <row r="337" spans="3:6" ht="27.6" customHeight="1" x14ac:dyDescent="0.25">
      <c r="C337" s="110">
        <v>332</v>
      </c>
      <c r="D337" s="111" t="str">
        <f>IFERROR(VLOOKUP(C337,Opportunities!$P$5:$Q$404,2,FALSE),"")</f>
        <v/>
      </c>
      <c r="E337" s="112" t="str">
        <f>IFERROR(VLOOKUP(D337,Opportunities!$C$5:$H$404,6,FALSE),"")</f>
        <v/>
      </c>
      <c r="F337" s="113" t="str">
        <f t="shared" si="5"/>
        <v/>
      </c>
    </row>
    <row r="338" spans="3:6" ht="27.6" customHeight="1" x14ac:dyDescent="0.25">
      <c r="C338" s="110">
        <v>333</v>
      </c>
      <c r="D338" s="111" t="str">
        <f>IFERROR(VLOOKUP(C338,Opportunities!$P$5:$Q$404,2,FALSE),"")</f>
        <v/>
      </c>
      <c r="E338" s="112" t="str">
        <f>IFERROR(VLOOKUP(D338,Opportunities!$C$5:$H$404,6,FALSE),"")</f>
        <v/>
      </c>
      <c r="F338" s="113" t="str">
        <f t="shared" si="5"/>
        <v/>
      </c>
    </row>
    <row r="339" spans="3:6" ht="27.6" customHeight="1" x14ac:dyDescent="0.25">
      <c r="C339" s="110">
        <v>334</v>
      </c>
      <c r="D339" s="111" t="str">
        <f>IFERROR(VLOOKUP(C339,Opportunities!$P$5:$Q$404,2,FALSE),"")</f>
        <v/>
      </c>
      <c r="E339" s="112" t="str">
        <f>IFERROR(VLOOKUP(D339,Opportunities!$C$5:$H$404,6,FALSE),"")</f>
        <v/>
      </c>
      <c r="F339" s="113" t="str">
        <f t="shared" si="5"/>
        <v/>
      </c>
    </row>
    <row r="340" spans="3:6" ht="27.6" customHeight="1" x14ac:dyDescent="0.25">
      <c r="C340" s="110">
        <v>335</v>
      </c>
      <c r="D340" s="111" t="str">
        <f>IFERROR(VLOOKUP(C340,Opportunities!$P$5:$Q$404,2,FALSE),"")</f>
        <v/>
      </c>
      <c r="E340" s="112" t="str">
        <f>IFERROR(VLOOKUP(D340,Opportunities!$C$5:$H$404,6,FALSE),"")</f>
        <v/>
      </c>
      <c r="F340" s="113" t="str">
        <f t="shared" si="5"/>
        <v/>
      </c>
    </row>
    <row r="341" spans="3:6" ht="27.6" customHeight="1" x14ac:dyDescent="0.25">
      <c r="C341" s="110">
        <v>336</v>
      </c>
      <c r="D341" s="111" t="str">
        <f>IFERROR(VLOOKUP(C341,Opportunities!$P$5:$Q$404,2,FALSE),"")</f>
        <v/>
      </c>
      <c r="E341" s="112" t="str">
        <f>IFERROR(VLOOKUP(D341,Opportunities!$C$5:$H$404,6,FALSE),"")</f>
        <v/>
      </c>
      <c r="F341" s="113" t="str">
        <f t="shared" si="5"/>
        <v/>
      </c>
    </row>
    <row r="342" spans="3:6" ht="27.6" customHeight="1" x14ac:dyDescent="0.25">
      <c r="C342" s="110">
        <v>337</v>
      </c>
      <c r="D342" s="111" t="str">
        <f>IFERROR(VLOOKUP(C342,Opportunities!$P$5:$Q$404,2,FALSE),"")</f>
        <v/>
      </c>
      <c r="E342" s="112" t="str">
        <f>IFERROR(VLOOKUP(D342,Opportunities!$C$5:$H$404,6,FALSE),"")</f>
        <v/>
      </c>
      <c r="F342" s="113" t="str">
        <f t="shared" si="5"/>
        <v/>
      </c>
    </row>
    <row r="343" spans="3:6" ht="27.6" customHeight="1" x14ac:dyDescent="0.25">
      <c r="C343" s="110">
        <v>338</v>
      </c>
      <c r="D343" s="111" t="str">
        <f>IFERROR(VLOOKUP(C343,Opportunities!$P$5:$Q$404,2,FALSE),"")</f>
        <v/>
      </c>
      <c r="E343" s="112" t="str">
        <f>IFERROR(VLOOKUP(D343,Opportunities!$C$5:$H$404,6,FALSE),"")</f>
        <v/>
      </c>
      <c r="F343" s="113" t="str">
        <f t="shared" si="5"/>
        <v/>
      </c>
    </row>
    <row r="344" spans="3:6" ht="27.6" customHeight="1" x14ac:dyDescent="0.25">
      <c r="C344" s="110">
        <v>339</v>
      </c>
      <c r="D344" s="111" t="str">
        <f>IFERROR(VLOOKUP(C344,Opportunities!$P$5:$Q$404,2,FALSE),"")</f>
        <v/>
      </c>
      <c r="E344" s="112" t="str">
        <f>IFERROR(VLOOKUP(D344,Opportunities!$C$5:$H$404,6,FALSE),"")</f>
        <v/>
      </c>
      <c r="F344" s="113" t="str">
        <f t="shared" si="5"/>
        <v/>
      </c>
    </row>
    <row r="345" spans="3:6" ht="27.6" customHeight="1" x14ac:dyDescent="0.25">
      <c r="C345" s="110">
        <v>340</v>
      </c>
      <c r="D345" s="111" t="str">
        <f>IFERROR(VLOOKUP(C345,Opportunities!$P$5:$Q$404,2,FALSE),"")</f>
        <v/>
      </c>
      <c r="E345" s="112" t="str">
        <f>IFERROR(VLOOKUP(D345,Opportunities!$C$5:$H$404,6,FALSE),"")</f>
        <v/>
      </c>
      <c r="F345" s="113" t="str">
        <f t="shared" si="5"/>
        <v/>
      </c>
    </row>
    <row r="346" spans="3:6" ht="27.6" customHeight="1" x14ac:dyDescent="0.25">
      <c r="C346" s="110">
        <v>341</v>
      </c>
      <c r="D346" s="111" t="str">
        <f>IFERROR(VLOOKUP(C346,Opportunities!$P$5:$Q$404,2,FALSE),"")</f>
        <v/>
      </c>
      <c r="E346" s="112" t="str">
        <f>IFERROR(VLOOKUP(D346,Opportunities!$C$5:$H$404,6,FALSE),"")</f>
        <v/>
      </c>
      <c r="F346" s="113" t="str">
        <f t="shared" si="5"/>
        <v/>
      </c>
    </row>
    <row r="347" spans="3:6" ht="27.6" customHeight="1" x14ac:dyDescent="0.25">
      <c r="C347" s="110">
        <v>342</v>
      </c>
      <c r="D347" s="111" t="str">
        <f>IFERROR(VLOOKUP(C347,Opportunities!$P$5:$Q$404,2,FALSE),"")</f>
        <v/>
      </c>
      <c r="E347" s="112" t="str">
        <f>IFERROR(VLOOKUP(D347,Opportunities!$C$5:$H$404,6,FALSE),"")</f>
        <v/>
      </c>
      <c r="F347" s="113" t="str">
        <f t="shared" si="5"/>
        <v/>
      </c>
    </row>
    <row r="348" spans="3:6" ht="27.6" customHeight="1" x14ac:dyDescent="0.25">
      <c r="C348" s="110">
        <v>343</v>
      </c>
      <c r="D348" s="111" t="str">
        <f>IFERROR(VLOOKUP(C348,Opportunities!$P$5:$Q$404,2,FALSE),"")</f>
        <v/>
      </c>
      <c r="E348" s="112" t="str">
        <f>IFERROR(VLOOKUP(D348,Opportunities!$C$5:$H$404,6,FALSE),"")</f>
        <v/>
      </c>
      <c r="F348" s="113" t="str">
        <f t="shared" si="5"/>
        <v/>
      </c>
    </row>
    <row r="349" spans="3:6" ht="27.6" customHeight="1" x14ac:dyDescent="0.25">
      <c r="C349" s="110">
        <v>344</v>
      </c>
      <c r="D349" s="111" t="str">
        <f>IFERROR(VLOOKUP(C349,Opportunities!$P$5:$Q$404,2,FALSE),"")</f>
        <v/>
      </c>
      <c r="E349" s="112" t="str">
        <f>IFERROR(VLOOKUP(D349,Opportunities!$C$5:$H$404,6,FALSE),"")</f>
        <v/>
      </c>
      <c r="F349" s="113" t="str">
        <f t="shared" si="5"/>
        <v/>
      </c>
    </row>
    <row r="350" spans="3:6" ht="27.6" customHeight="1" x14ac:dyDescent="0.25">
      <c r="C350" s="110">
        <v>345</v>
      </c>
      <c r="D350" s="111" t="str">
        <f>IFERROR(VLOOKUP(C350,Opportunities!$P$5:$Q$404,2,FALSE),"")</f>
        <v/>
      </c>
      <c r="E350" s="112" t="str">
        <f>IFERROR(VLOOKUP(D350,Opportunities!$C$5:$H$404,6,FALSE),"")</f>
        <v/>
      </c>
      <c r="F350" s="113" t="str">
        <f t="shared" si="5"/>
        <v/>
      </c>
    </row>
    <row r="351" spans="3:6" ht="27.6" customHeight="1" x14ac:dyDescent="0.25">
      <c r="C351" s="110">
        <v>346</v>
      </c>
      <c r="D351" s="111" t="str">
        <f>IFERROR(VLOOKUP(C351,Opportunities!$P$5:$Q$404,2,FALSE),"")</f>
        <v/>
      </c>
      <c r="E351" s="112" t="str">
        <f>IFERROR(VLOOKUP(D351,Opportunities!$C$5:$H$404,6,FALSE),"")</f>
        <v/>
      </c>
      <c r="F351" s="113" t="str">
        <f t="shared" si="5"/>
        <v/>
      </c>
    </row>
    <row r="352" spans="3:6" ht="27.6" customHeight="1" x14ac:dyDescent="0.25">
      <c r="C352" s="110">
        <v>347</v>
      </c>
      <c r="D352" s="111" t="str">
        <f>IFERROR(VLOOKUP(C352,Opportunities!$P$5:$Q$404,2,FALSE),"")</f>
        <v/>
      </c>
      <c r="E352" s="112" t="str">
        <f>IFERROR(VLOOKUP(D352,Opportunities!$C$5:$H$404,6,FALSE),"")</f>
        <v/>
      </c>
      <c r="F352" s="113" t="str">
        <f t="shared" si="5"/>
        <v/>
      </c>
    </row>
    <row r="353" spans="3:6" ht="27.6" customHeight="1" x14ac:dyDescent="0.25">
      <c r="C353" s="110">
        <v>348</v>
      </c>
      <c r="D353" s="111" t="str">
        <f>IFERROR(VLOOKUP(C353,Opportunities!$P$5:$Q$404,2,FALSE),"")</f>
        <v/>
      </c>
      <c r="E353" s="112" t="str">
        <f>IFERROR(VLOOKUP(D353,Opportunities!$C$5:$H$404,6,FALSE),"")</f>
        <v/>
      </c>
      <c r="F353" s="113" t="str">
        <f t="shared" si="5"/>
        <v/>
      </c>
    </row>
    <row r="354" spans="3:6" ht="27.6" customHeight="1" x14ac:dyDescent="0.25">
      <c r="C354" s="110">
        <v>349</v>
      </c>
      <c r="D354" s="111" t="str">
        <f>IFERROR(VLOOKUP(C354,Opportunities!$P$5:$Q$404,2,FALSE),"")</f>
        <v/>
      </c>
      <c r="E354" s="112" t="str">
        <f>IFERROR(VLOOKUP(D354,Opportunities!$C$5:$H$404,6,FALSE),"")</f>
        <v/>
      </c>
      <c r="F354" s="113" t="str">
        <f t="shared" si="5"/>
        <v/>
      </c>
    </row>
    <row r="355" spans="3:6" ht="27.6" customHeight="1" x14ac:dyDescent="0.25">
      <c r="C355" s="110">
        <v>350</v>
      </c>
      <c r="D355" s="111" t="str">
        <f>IFERROR(VLOOKUP(C355,Opportunities!$P$5:$Q$404,2,FALSE),"")</f>
        <v/>
      </c>
      <c r="E355" s="112" t="str">
        <f>IFERROR(VLOOKUP(D355,Opportunities!$C$5:$H$404,6,FALSE),"")</f>
        <v/>
      </c>
      <c r="F355" s="113" t="str">
        <f t="shared" si="5"/>
        <v/>
      </c>
    </row>
    <row r="356" spans="3:6" ht="27.6" customHeight="1" x14ac:dyDescent="0.25">
      <c r="C356" s="110">
        <v>351</v>
      </c>
      <c r="D356" s="111" t="str">
        <f>IFERROR(VLOOKUP(C356,Opportunities!$P$5:$Q$404,2,FALSE),"")</f>
        <v/>
      </c>
      <c r="E356" s="112" t="str">
        <f>IFERROR(VLOOKUP(D356,Opportunities!$C$5:$H$404,6,FALSE),"")</f>
        <v/>
      </c>
      <c r="F356" s="113" t="str">
        <f t="shared" si="5"/>
        <v/>
      </c>
    </row>
    <row r="357" spans="3:6" ht="27.6" customHeight="1" x14ac:dyDescent="0.25">
      <c r="C357" s="110">
        <v>352</v>
      </c>
      <c r="D357" s="111" t="str">
        <f>IFERROR(VLOOKUP(C357,Opportunities!$P$5:$Q$404,2,FALSE),"")</f>
        <v/>
      </c>
      <c r="E357" s="112" t="str">
        <f>IFERROR(VLOOKUP(D357,Opportunities!$C$5:$H$404,6,FALSE),"")</f>
        <v/>
      </c>
      <c r="F357" s="113" t="str">
        <f t="shared" si="5"/>
        <v/>
      </c>
    </row>
    <row r="358" spans="3:6" ht="27.6" customHeight="1" x14ac:dyDescent="0.25">
      <c r="C358" s="110">
        <v>353</v>
      </c>
      <c r="D358" s="111" t="str">
        <f>IFERROR(VLOOKUP(C358,Opportunities!$P$5:$Q$404,2,FALSE),"")</f>
        <v/>
      </c>
      <c r="E358" s="112" t="str">
        <f>IFERROR(VLOOKUP(D358,Opportunities!$C$5:$H$404,6,FALSE),"")</f>
        <v/>
      </c>
      <c r="F358" s="113" t="str">
        <f t="shared" si="5"/>
        <v/>
      </c>
    </row>
    <row r="359" spans="3:6" ht="27.6" customHeight="1" x14ac:dyDescent="0.25">
      <c r="C359" s="110">
        <v>354</v>
      </c>
      <c r="D359" s="111" t="str">
        <f>IFERROR(VLOOKUP(C359,Opportunities!$P$5:$Q$404,2,FALSE),"")</f>
        <v/>
      </c>
      <c r="E359" s="112" t="str">
        <f>IFERROR(VLOOKUP(D359,Opportunities!$C$5:$H$404,6,FALSE),"")</f>
        <v/>
      </c>
      <c r="F359" s="113" t="str">
        <f t="shared" si="5"/>
        <v/>
      </c>
    </row>
    <row r="360" spans="3:6" ht="27.6" customHeight="1" x14ac:dyDescent="0.25">
      <c r="C360" s="110">
        <v>355</v>
      </c>
      <c r="D360" s="111" t="str">
        <f>IFERROR(VLOOKUP(C360,Opportunities!$P$5:$Q$404,2,FALSE),"")</f>
        <v/>
      </c>
      <c r="E360" s="112" t="str">
        <f>IFERROR(VLOOKUP(D360,Opportunities!$C$5:$H$404,6,FALSE),"")</f>
        <v/>
      </c>
      <c r="F360" s="113" t="str">
        <f t="shared" si="5"/>
        <v/>
      </c>
    </row>
    <row r="361" spans="3:6" ht="27.6" customHeight="1" x14ac:dyDescent="0.25">
      <c r="C361" s="110">
        <v>356</v>
      </c>
      <c r="D361" s="111" t="str">
        <f>IFERROR(VLOOKUP(C361,Opportunities!$P$5:$Q$404,2,FALSE),"")</f>
        <v/>
      </c>
      <c r="E361" s="112" t="str">
        <f>IFERROR(VLOOKUP(D361,Opportunities!$C$5:$H$404,6,FALSE),"")</f>
        <v/>
      </c>
      <c r="F361" s="113" t="str">
        <f t="shared" si="5"/>
        <v/>
      </c>
    </row>
    <row r="362" spans="3:6" ht="27.6" customHeight="1" x14ac:dyDescent="0.25">
      <c r="C362" s="110">
        <v>357</v>
      </c>
      <c r="D362" s="111" t="str">
        <f>IFERROR(VLOOKUP(C362,Opportunities!$P$5:$Q$404,2,FALSE),"")</f>
        <v/>
      </c>
      <c r="E362" s="112" t="str">
        <f>IFERROR(VLOOKUP(D362,Opportunities!$C$5:$H$404,6,FALSE),"")</f>
        <v/>
      </c>
      <c r="F362" s="113" t="str">
        <f t="shared" si="5"/>
        <v/>
      </c>
    </row>
    <row r="363" spans="3:6" ht="27.6" customHeight="1" x14ac:dyDescent="0.25">
      <c r="C363" s="110">
        <v>358</v>
      </c>
      <c r="D363" s="111" t="str">
        <f>IFERROR(VLOOKUP(C363,Opportunities!$P$5:$Q$404,2,FALSE),"")</f>
        <v/>
      </c>
      <c r="E363" s="112" t="str">
        <f>IFERROR(VLOOKUP(D363,Opportunities!$C$5:$H$404,6,FALSE),"")</f>
        <v/>
      </c>
      <c r="F363" s="113" t="str">
        <f t="shared" si="5"/>
        <v/>
      </c>
    </row>
    <row r="364" spans="3:6" ht="27.6" customHeight="1" x14ac:dyDescent="0.25">
      <c r="C364" s="110">
        <v>359</v>
      </c>
      <c r="D364" s="111" t="str">
        <f>IFERROR(VLOOKUP(C364,Opportunities!$P$5:$Q$404,2,FALSE),"")</f>
        <v/>
      </c>
      <c r="E364" s="112" t="str">
        <f>IFERROR(VLOOKUP(D364,Opportunities!$C$5:$H$404,6,FALSE),"")</f>
        <v/>
      </c>
      <c r="F364" s="113" t="str">
        <f t="shared" si="5"/>
        <v/>
      </c>
    </row>
    <row r="365" spans="3:6" ht="27.6" customHeight="1" x14ac:dyDescent="0.25">
      <c r="C365" s="110">
        <v>360</v>
      </c>
      <c r="D365" s="111" t="str">
        <f>IFERROR(VLOOKUP(C365,Opportunities!$P$5:$Q$404,2,FALSE),"")</f>
        <v/>
      </c>
      <c r="E365" s="112" t="str">
        <f>IFERROR(VLOOKUP(D365,Opportunities!$C$5:$H$404,6,FALSE),"")</f>
        <v/>
      </c>
      <c r="F365" s="113" t="str">
        <f t="shared" si="5"/>
        <v/>
      </c>
    </row>
    <row r="366" spans="3:6" ht="27.6" customHeight="1" x14ac:dyDescent="0.25">
      <c r="C366" s="110">
        <v>361</v>
      </c>
      <c r="D366" s="111" t="str">
        <f>IFERROR(VLOOKUP(C366,Opportunities!$P$5:$Q$404,2,FALSE),"")</f>
        <v/>
      </c>
      <c r="E366" s="112" t="str">
        <f>IFERROR(VLOOKUP(D366,Opportunities!$C$5:$H$404,6,FALSE),"")</f>
        <v/>
      </c>
      <c r="F366" s="113" t="str">
        <f t="shared" si="5"/>
        <v/>
      </c>
    </row>
    <row r="367" spans="3:6" ht="27.6" customHeight="1" x14ac:dyDescent="0.25">
      <c r="C367" s="110">
        <v>362</v>
      </c>
      <c r="D367" s="111" t="str">
        <f>IFERROR(VLOOKUP(C367,Opportunities!$P$5:$Q$404,2,FALSE),"")</f>
        <v/>
      </c>
      <c r="E367" s="112" t="str">
        <f>IFERROR(VLOOKUP(D367,Opportunities!$C$5:$H$404,6,FALSE),"")</f>
        <v/>
      </c>
      <c r="F367" s="113" t="str">
        <f t="shared" si="5"/>
        <v/>
      </c>
    </row>
    <row r="368" spans="3:6" ht="27.6" customHeight="1" x14ac:dyDescent="0.25">
      <c r="C368" s="110">
        <v>363</v>
      </c>
      <c r="D368" s="111" t="str">
        <f>IFERROR(VLOOKUP(C368,Opportunities!$P$5:$Q$404,2,FALSE),"")</f>
        <v/>
      </c>
      <c r="E368" s="112" t="str">
        <f>IFERROR(VLOOKUP(D368,Opportunities!$C$5:$H$404,6,FALSE),"")</f>
        <v/>
      </c>
      <c r="F368" s="113" t="str">
        <f t="shared" si="5"/>
        <v/>
      </c>
    </row>
    <row r="369" spans="3:6" ht="27.6" customHeight="1" x14ac:dyDescent="0.25">
      <c r="C369" s="110">
        <v>364</v>
      </c>
      <c r="D369" s="111" t="str">
        <f>IFERROR(VLOOKUP(C369,Opportunities!$P$5:$Q$404,2,FALSE),"")</f>
        <v/>
      </c>
      <c r="E369" s="112" t="str">
        <f>IFERROR(VLOOKUP(D369,Opportunities!$C$5:$H$404,6,FALSE),"")</f>
        <v/>
      </c>
      <c r="F369" s="113" t="str">
        <f t="shared" si="5"/>
        <v/>
      </c>
    </row>
    <row r="370" spans="3:6" ht="27.6" customHeight="1" x14ac:dyDescent="0.25">
      <c r="C370" s="110">
        <v>365</v>
      </c>
      <c r="D370" s="111" t="str">
        <f>IFERROR(VLOOKUP(C370,Opportunities!$P$5:$Q$404,2,FALSE),"")</f>
        <v/>
      </c>
      <c r="E370" s="112" t="str">
        <f>IFERROR(VLOOKUP(D370,Opportunities!$C$5:$H$404,6,FALSE),"")</f>
        <v/>
      </c>
      <c r="F370" s="113" t="str">
        <f t="shared" si="5"/>
        <v/>
      </c>
    </row>
    <row r="371" spans="3:6" ht="27.6" customHeight="1" x14ac:dyDescent="0.25">
      <c r="C371" s="110">
        <v>366</v>
      </c>
      <c r="D371" s="111" t="str">
        <f>IFERROR(VLOOKUP(C371,Opportunities!$P$5:$Q$404,2,FALSE),"")</f>
        <v/>
      </c>
      <c r="E371" s="112" t="str">
        <f>IFERROR(VLOOKUP(D371,Opportunities!$C$5:$H$404,6,FALSE),"")</f>
        <v/>
      </c>
      <c r="F371" s="113" t="str">
        <f t="shared" si="5"/>
        <v/>
      </c>
    </row>
    <row r="372" spans="3:6" ht="27.6" customHeight="1" x14ac:dyDescent="0.25">
      <c r="C372" s="110">
        <v>367</v>
      </c>
      <c r="D372" s="111" t="str">
        <f>IFERROR(VLOOKUP(C372,Opportunities!$P$5:$Q$404,2,FALSE),"")</f>
        <v/>
      </c>
      <c r="E372" s="112" t="str">
        <f>IFERROR(VLOOKUP(D372,Opportunities!$C$5:$H$404,6,FALSE),"")</f>
        <v/>
      </c>
      <c r="F372" s="113" t="str">
        <f t="shared" si="5"/>
        <v/>
      </c>
    </row>
    <row r="373" spans="3:6" ht="27.6" customHeight="1" x14ac:dyDescent="0.25">
      <c r="C373" s="110">
        <v>368</v>
      </c>
      <c r="D373" s="111" t="str">
        <f>IFERROR(VLOOKUP(C373,Opportunities!$P$5:$Q$404,2,FALSE),"")</f>
        <v/>
      </c>
      <c r="E373" s="112" t="str">
        <f>IFERROR(VLOOKUP(D373,Opportunities!$C$5:$H$404,6,FALSE),"")</f>
        <v/>
      </c>
      <c r="F373" s="113" t="str">
        <f t="shared" si="5"/>
        <v/>
      </c>
    </row>
    <row r="374" spans="3:6" ht="27.6" customHeight="1" x14ac:dyDescent="0.25">
      <c r="C374" s="110">
        <v>369</v>
      </c>
      <c r="D374" s="111" t="str">
        <f>IFERROR(VLOOKUP(C374,Opportunities!$P$5:$Q$404,2,FALSE),"")</f>
        <v/>
      </c>
      <c r="E374" s="112" t="str">
        <f>IFERROR(VLOOKUP(D374,Opportunities!$C$5:$H$404,6,FALSE),"")</f>
        <v/>
      </c>
      <c r="F374" s="113" t="str">
        <f t="shared" si="5"/>
        <v/>
      </c>
    </row>
    <row r="375" spans="3:6" ht="27.6" customHeight="1" x14ac:dyDescent="0.25">
      <c r="C375" s="110">
        <v>370</v>
      </c>
      <c r="D375" s="111" t="str">
        <f>IFERROR(VLOOKUP(C375,Opportunities!$P$5:$Q$404,2,FALSE),"")</f>
        <v/>
      </c>
      <c r="E375" s="112" t="str">
        <f>IFERROR(VLOOKUP(D375,Opportunities!$C$5:$H$404,6,FALSE),"")</f>
        <v/>
      </c>
      <c r="F375" s="113" t="str">
        <f t="shared" si="5"/>
        <v/>
      </c>
    </row>
    <row r="376" spans="3:6" ht="27.6" customHeight="1" x14ac:dyDescent="0.25">
      <c r="C376" s="110">
        <v>371</v>
      </c>
      <c r="D376" s="111" t="str">
        <f>IFERROR(VLOOKUP(C376,Opportunities!$P$5:$Q$404,2,FALSE),"")</f>
        <v/>
      </c>
      <c r="E376" s="112" t="str">
        <f>IFERROR(VLOOKUP(D376,Opportunities!$C$5:$H$404,6,FALSE),"")</f>
        <v/>
      </c>
      <c r="F376" s="113" t="str">
        <f t="shared" si="5"/>
        <v/>
      </c>
    </row>
    <row r="377" spans="3:6" ht="27.6" customHeight="1" x14ac:dyDescent="0.25">
      <c r="C377" s="110">
        <v>372</v>
      </c>
      <c r="D377" s="111" t="str">
        <f>IFERROR(VLOOKUP(C377,Opportunities!$P$5:$Q$404,2,FALSE),"")</f>
        <v/>
      </c>
      <c r="E377" s="112" t="str">
        <f>IFERROR(VLOOKUP(D377,Opportunities!$C$5:$H$404,6,FALSE),"")</f>
        <v/>
      </c>
      <c r="F377" s="113" t="str">
        <f t="shared" si="5"/>
        <v/>
      </c>
    </row>
    <row r="378" spans="3:6" ht="27.6" customHeight="1" x14ac:dyDescent="0.25">
      <c r="C378" s="110">
        <v>373</v>
      </c>
      <c r="D378" s="111" t="str">
        <f>IFERROR(VLOOKUP(C378,Opportunities!$P$5:$Q$404,2,FALSE),"")</f>
        <v/>
      </c>
      <c r="E378" s="112" t="str">
        <f>IFERROR(VLOOKUP(D378,Opportunities!$C$5:$H$404,6,FALSE),"")</f>
        <v/>
      </c>
      <c r="F378" s="113" t="str">
        <f t="shared" si="5"/>
        <v/>
      </c>
    </row>
    <row r="379" spans="3:6" ht="27.6" customHeight="1" x14ac:dyDescent="0.25">
      <c r="C379" s="110">
        <v>374</v>
      </c>
      <c r="D379" s="111" t="str">
        <f>IFERROR(VLOOKUP(C379,Opportunities!$P$5:$Q$404,2,FALSE),"")</f>
        <v/>
      </c>
      <c r="E379" s="112" t="str">
        <f>IFERROR(VLOOKUP(D379,Opportunities!$C$5:$H$404,6,FALSE),"")</f>
        <v/>
      </c>
      <c r="F379" s="113" t="str">
        <f t="shared" si="5"/>
        <v/>
      </c>
    </row>
    <row r="380" spans="3:6" ht="27.6" customHeight="1" x14ac:dyDescent="0.25">
      <c r="C380" s="110">
        <v>375</v>
      </c>
      <c r="D380" s="111" t="str">
        <f>IFERROR(VLOOKUP(C380,Opportunities!$P$5:$Q$404,2,FALSE),"")</f>
        <v/>
      </c>
      <c r="E380" s="112" t="str">
        <f>IFERROR(VLOOKUP(D380,Opportunities!$C$5:$H$404,6,FALSE),"")</f>
        <v/>
      </c>
      <c r="F380" s="113" t="str">
        <f t="shared" si="5"/>
        <v/>
      </c>
    </row>
    <row r="381" spans="3:6" ht="27.6" customHeight="1" x14ac:dyDescent="0.25">
      <c r="C381" s="110">
        <v>376</v>
      </c>
      <c r="D381" s="111" t="str">
        <f>IFERROR(VLOOKUP(C381,Opportunities!$P$5:$Q$404,2,FALSE),"")</f>
        <v/>
      </c>
      <c r="E381" s="112" t="str">
        <f>IFERROR(VLOOKUP(D381,Opportunities!$C$5:$H$404,6,FALSE),"")</f>
        <v/>
      </c>
      <c r="F381" s="113" t="str">
        <f t="shared" si="5"/>
        <v/>
      </c>
    </row>
    <row r="382" spans="3:6" ht="27.6" customHeight="1" x14ac:dyDescent="0.25">
      <c r="C382" s="110">
        <v>377</v>
      </c>
      <c r="D382" s="111" t="str">
        <f>IFERROR(VLOOKUP(C382,Opportunities!$P$5:$Q$404,2,FALSE),"")</f>
        <v/>
      </c>
      <c r="E382" s="112" t="str">
        <f>IFERROR(VLOOKUP(D382,Opportunities!$C$5:$H$404,6,FALSE),"")</f>
        <v/>
      </c>
      <c r="F382" s="113" t="str">
        <f t="shared" si="5"/>
        <v/>
      </c>
    </row>
    <row r="383" spans="3:6" ht="27.6" customHeight="1" x14ac:dyDescent="0.25">
      <c r="C383" s="110">
        <v>378</v>
      </c>
      <c r="D383" s="111" t="str">
        <f>IFERROR(VLOOKUP(C383,Opportunities!$P$5:$Q$404,2,FALSE),"")</f>
        <v/>
      </c>
      <c r="E383" s="112" t="str">
        <f>IFERROR(VLOOKUP(D383,Opportunities!$C$5:$H$404,6,FALSE),"")</f>
        <v/>
      </c>
      <c r="F383" s="113" t="str">
        <f t="shared" si="5"/>
        <v/>
      </c>
    </row>
    <row r="384" spans="3:6" ht="27.6" customHeight="1" x14ac:dyDescent="0.25">
      <c r="C384" s="110">
        <v>379</v>
      </c>
      <c r="D384" s="111" t="str">
        <f>IFERROR(VLOOKUP(C384,Opportunities!$P$5:$Q$404,2,FALSE),"")</f>
        <v/>
      </c>
      <c r="E384" s="112" t="str">
        <f>IFERROR(VLOOKUP(D384,Opportunities!$C$5:$H$404,6,FALSE),"")</f>
        <v/>
      </c>
      <c r="F384" s="113" t="str">
        <f t="shared" si="5"/>
        <v/>
      </c>
    </row>
    <row r="385" spans="3:6" ht="27.6" customHeight="1" x14ac:dyDescent="0.25">
      <c r="C385" s="110">
        <v>380</v>
      </c>
      <c r="D385" s="111" t="str">
        <f>IFERROR(VLOOKUP(C385,Opportunities!$P$5:$Q$404,2,FALSE),"")</f>
        <v/>
      </c>
      <c r="E385" s="112" t="str">
        <f>IFERROR(VLOOKUP(D385,Opportunities!$C$5:$H$404,6,FALSE),"")</f>
        <v/>
      </c>
      <c r="F385" s="113" t="str">
        <f t="shared" si="5"/>
        <v/>
      </c>
    </row>
    <row r="386" spans="3:6" ht="27.6" customHeight="1" x14ac:dyDescent="0.25">
      <c r="C386" s="110">
        <v>381</v>
      </c>
      <c r="D386" s="111" t="str">
        <f>IFERROR(VLOOKUP(C386,Opportunities!$P$5:$Q$404,2,FALSE),"")</f>
        <v/>
      </c>
      <c r="E386" s="112" t="str">
        <f>IFERROR(VLOOKUP(D386,Opportunities!$C$5:$H$404,6,FALSE),"")</f>
        <v/>
      </c>
      <c r="F386" s="113" t="str">
        <f t="shared" si="5"/>
        <v/>
      </c>
    </row>
    <row r="387" spans="3:6" ht="27.6" customHeight="1" x14ac:dyDescent="0.25">
      <c r="C387" s="110">
        <v>382</v>
      </c>
      <c r="D387" s="111" t="str">
        <f>IFERROR(VLOOKUP(C387,Opportunities!$P$5:$Q$404,2,FALSE),"")</f>
        <v/>
      </c>
      <c r="E387" s="112" t="str">
        <f>IFERROR(VLOOKUP(D387,Opportunities!$C$5:$H$404,6,FALSE),"")</f>
        <v/>
      </c>
      <c r="F387" s="113" t="str">
        <f t="shared" si="5"/>
        <v/>
      </c>
    </row>
    <row r="388" spans="3:6" ht="27.6" customHeight="1" x14ac:dyDescent="0.25">
      <c r="C388" s="110">
        <v>383</v>
      </c>
      <c r="D388" s="111" t="str">
        <f>IFERROR(VLOOKUP(C388,Opportunities!$P$5:$Q$404,2,FALSE),"")</f>
        <v/>
      </c>
      <c r="E388" s="112" t="str">
        <f>IFERROR(VLOOKUP(D388,Opportunities!$C$5:$H$404,6,FALSE),"")</f>
        <v/>
      </c>
      <c r="F388" s="113" t="str">
        <f t="shared" si="5"/>
        <v/>
      </c>
    </row>
    <row r="389" spans="3:6" ht="27.6" customHeight="1" x14ac:dyDescent="0.25">
      <c r="C389" s="110">
        <v>384</v>
      </c>
      <c r="D389" s="111" t="str">
        <f>IFERROR(VLOOKUP(C389,Opportunities!$P$5:$Q$404,2,FALSE),"")</f>
        <v/>
      </c>
      <c r="E389" s="112" t="str">
        <f>IFERROR(VLOOKUP(D389,Opportunities!$C$5:$H$404,6,FALSE),"")</f>
        <v/>
      </c>
      <c r="F389" s="113" t="str">
        <f t="shared" si="5"/>
        <v/>
      </c>
    </row>
    <row r="390" spans="3:6" ht="27.6" customHeight="1" x14ac:dyDescent="0.25">
      <c r="C390" s="110">
        <v>385</v>
      </c>
      <c r="D390" s="111" t="str">
        <f>IFERROR(VLOOKUP(C390,Opportunities!$P$5:$Q$404,2,FALSE),"")</f>
        <v/>
      </c>
      <c r="E390" s="112" t="str">
        <f>IFERROR(VLOOKUP(D390,Opportunities!$C$5:$H$404,6,FALSE),"")</f>
        <v/>
      </c>
      <c r="F390" s="113" t="str">
        <f t="shared" si="5"/>
        <v/>
      </c>
    </row>
    <row r="391" spans="3:6" ht="27.6" customHeight="1" x14ac:dyDescent="0.25">
      <c r="C391" s="110">
        <v>386</v>
      </c>
      <c r="D391" s="111" t="str">
        <f>IFERROR(VLOOKUP(C391,Opportunities!$P$5:$Q$404,2,FALSE),"")</f>
        <v/>
      </c>
      <c r="E391" s="112" t="str">
        <f>IFERROR(VLOOKUP(D391,Opportunities!$C$5:$H$404,6,FALSE),"")</f>
        <v/>
      </c>
      <c r="F391" s="113" t="str">
        <f t="shared" ref="F391:F405" si="6">IFERROR(IF(E391&lt;11,"Baja",IF(E391&lt;48,"Intermedia",IF(AND(E391&lt;&gt;"",E391&gt;=48),"Alta",""))),"")</f>
        <v/>
      </c>
    </row>
    <row r="392" spans="3:6" ht="27.6" customHeight="1" x14ac:dyDescent="0.25">
      <c r="C392" s="110">
        <v>387</v>
      </c>
      <c r="D392" s="111" t="str">
        <f>IFERROR(VLOOKUP(C392,Opportunities!$P$5:$Q$404,2,FALSE),"")</f>
        <v/>
      </c>
      <c r="E392" s="112" t="str">
        <f>IFERROR(VLOOKUP(D392,Opportunities!$C$5:$H$404,6,FALSE),"")</f>
        <v/>
      </c>
      <c r="F392" s="113" t="str">
        <f t="shared" si="6"/>
        <v/>
      </c>
    </row>
    <row r="393" spans="3:6" ht="27.6" customHeight="1" x14ac:dyDescent="0.25">
      <c r="C393" s="110">
        <v>388</v>
      </c>
      <c r="D393" s="111" t="str">
        <f>IFERROR(VLOOKUP(C393,Opportunities!$P$5:$Q$404,2,FALSE),"")</f>
        <v/>
      </c>
      <c r="E393" s="112" t="str">
        <f>IFERROR(VLOOKUP(D393,Opportunities!$C$5:$H$404,6,FALSE),"")</f>
        <v/>
      </c>
      <c r="F393" s="113" t="str">
        <f t="shared" si="6"/>
        <v/>
      </c>
    </row>
    <row r="394" spans="3:6" ht="27.6" customHeight="1" x14ac:dyDescent="0.25">
      <c r="C394" s="110">
        <v>389</v>
      </c>
      <c r="D394" s="111" t="str">
        <f>IFERROR(VLOOKUP(C394,Opportunities!$P$5:$Q$404,2,FALSE),"")</f>
        <v/>
      </c>
      <c r="E394" s="112" t="str">
        <f>IFERROR(VLOOKUP(D394,Opportunities!$C$5:$H$404,6,FALSE),"")</f>
        <v/>
      </c>
      <c r="F394" s="113" t="str">
        <f t="shared" si="6"/>
        <v/>
      </c>
    </row>
    <row r="395" spans="3:6" ht="27.6" customHeight="1" x14ac:dyDescent="0.25">
      <c r="C395" s="110">
        <v>390</v>
      </c>
      <c r="D395" s="111" t="str">
        <f>IFERROR(VLOOKUP(C395,Opportunities!$P$5:$Q$404,2,FALSE),"")</f>
        <v/>
      </c>
      <c r="E395" s="112" t="str">
        <f>IFERROR(VLOOKUP(D395,Opportunities!$C$5:$H$404,6,FALSE),"")</f>
        <v/>
      </c>
      <c r="F395" s="113" t="str">
        <f t="shared" si="6"/>
        <v/>
      </c>
    </row>
    <row r="396" spans="3:6" ht="27.6" customHeight="1" x14ac:dyDescent="0.25">
      <c r="C396" s="110">
        <v>391</v>
      </c>
      <c r="D396" s="111" t="str">
        <f>IFERROR(VLOOKUP(C396,Opportunities!$P$5:$Q$404,2,FALSE),"")</f>
        <v/>
      </c>
      <c r="E396" s="112" t="str">
        <f>IFERROR(VLOOKUP(D396,Opportunities!$C$5:$H$404,6,FALSE),"")</f>
        <v/>
      </c>
      <c r="F396" s="113" t="str">
        <f t="shared" si="6"/>
        <v/>
      </c>
    </row>
    <row r="397" spans="3:6" ht="27.6" customHeight="1" x14ac:dyDescent="0.25">
      <c r="C397" s="110">
        <v>392</v>
      </c>
      <c r="D397" s="111" t="str">
        <f>IFERROR(VLOOKUP(C397,Opportunities!$P$5:$Q$404,2,FALSE),"")</f>
        <v/>
      </c>
      <c r="E397" s="112" t="str">
        <f>IFERROR(VLOOKUP(D397,Opportunities!$C$5:$H$404,6,FALSE),"")</f>
        <v/>
      </c>
      <c r="F397" s="113" t="str">
        <f t="shared" si="6"/>
        <v/>
      </c>
    </row>
    <row r="398" spans="3:6" ht="27.6" customHeight="1" x14ac:dyDescent="0.25">
      <c r="C398" s="110">
        <v>393</v>
      </c>
      <c r="D398" s="111" t="str">
        <f>IFERROR(VLOOKUP(C398,Opportunities!$P$5:$Q$404,2,FALSE),"")</f>
        <v/>
      </c>
      <c r="E398" s="112" t="str">
        <f>IFERROR(VLOOKUP(D398,Opportunities!$C$5:$H$404,6,FALSE),"")</f>
        <v/>
      </c>
      <c r="F398" s="113" t="str">
        <f t="shared" si="6"/>
        <v/>
      </c>
    </row>
    <row r="399" spans="3:6" ht="27.6" customHeight="1" x14ac:dyDescent="0.25">
      <c r="C399" s="110">
        <v>394</v>
      </c>
      <c r="D399" s="111" t="str">
        <f>IFERROR(VLOOKUP(C399,Opportunities!$P$5:$Q$404,2,FALSE),"")</f>
        <v/>
      </c>
      <c r="E399" s="112" t="str">
        <f>IFERROR(VLOOKUP(D399,Opportunities!$C$5:$H$404,6,FALSE),"")</f>
        <v/>
      </c>
      <c r="F399" s="113" t="str">
        <f t="shared" si="6"/>
        <v/>
      </c>
    </row>
    <row r="400" spans="3:6" ht="27.6" customHeight="1" x14ac:dyDescent="0.25">
      <c r="C400" s="110">
        <v>395</v>
      </c>
      <c r="D400" s="111" t="str">
        <f>IFERROR(VLOOKUP(C400,Opportunities!$P$5:$Q$404,2,FALSE),"")</f>
        <v/>
      </c>
      <c r="E400" s="112" t="str">
        <f>IFERROR(VLOOKUP(D400,Opportunities!$C$5:$H$404,6,FALSE),"")</f>
        <v/>
      </c>
      <c r="F400" s="113" t="str">
        <f t="shared" si="6"/>
        <v/>
      </c>
    </row>
    <row r="401" spans="2:6" ht="27.6" customHeight="1" x14ac:dyDescent="0.25">
      <c r="C401" s="110">
        <v>396</v>
      </c>
      <c r="D401" s="111" t="str">
        <f>IFERROR(VLOOKUP(C401,Opportunities!$P$5:$Q$404,2,FALSE),"")</f>
        <v/>
      </c>
      <c r="E401" s="112" t="str">
        <f>IFERROR(VLOOKUP(D401,Opportunities!$C$5:$H$404,6,FALSE),"")</f>
        <v/>
      </c>
      <c r="F401" s="113" t="str">
        <f t="shared" si="6"/>
        <v/>
      </c>
    </row>
    <row r="402" spans="2:6" ht="27.6" customHeight="1" x14ac:dyDescent="0.25">
      <c r="C402" s="110">
        <v>397</v>
      </c>
      <c r="D402" s="111" t="str">
        <f>IFERROR(VLOOKUP(C402,Opportunities!$P$5:$Q$404,2,FALSE),"")</f>
        <v/>
      </c>
      <c r="E402" s="112" t="str">
        <f>IFERROR(VLOOKUP(D402,Opportunities!$C$5:$H$404,6,FALSE),"")</f>
        <v/>
      </c>
      <c r="F402" s="113" t="str">
        <f t="shared" si="6"/>
        <v/>
      </c>
    </row>
    <row r="403" spans="2:6" ht="27.6" customHeight="1" x14ac:dyDescent="0.25">
      <c r="C403" s="110">
        <v>398</v>
      </c>
      <c r="D403" s="111" t="str">
        <f>IFERROR(VLOOKUP(C403,Opportunities!$P$5:$Q$404,2,FALSE),"")</f>
        <v/>
      </c>
      <c r="E403" s="112" t="str">
        <f>IFERROR(VLOOKUP(D403,Opportunities!$C$5:$H$404,6,FALSE),"")</f>
        <v/>
      </c>
      <c r="F403" s="113" t="str">
        <f t="shared" si="6"/>
        <v/>
      </c>
    </row>
    <row r="404" spans="2:6" ht="27.6" customHeight="1" x14ac:dyDescent="0.25">
      <c r="C404" s="110">
        <v>399</v>
      </c>
      <c r="D404" s="111" t="str">
        <f>IFERROR(VLOOKUP(C404,Opportunities!$P$5:$Q$404,2,FALSE),"")</f>
        <v/>
      </c>
      <c r="E404" s="112" t="str">
        <f>IFERROR(VLOOKUP(D404,Opportunities!$C$5:$H$404,6,FALSE),"")</f>
        <v/>
      </c>
      <c r="F404" s="113" t="str">
        <f t="shared" si="6"/>
        <v/>
      </c>
    </row>
    <row r="405" spans="2:6" ht="27.6" customHeight="1" x14ac:dyDescent="0.25">
      <c r="B405" s="119" t="s">
        <v>234</v>
      </c>
      <c r="C405" s="110">
        <v>400</v>
      </c>
      <c r="D405" s="114" t="str">
        <f>IFERROR(VLOOKUP(C405,Opportunities!$P$5:$Q$404,2,FALSE),"")</f>
        <v/>
      </c>
      <c r="E405" s="115" t="str">
        <f>IFERROR(VLOOKUP(D405,Opportunities!$C$5:$H$404,6,FALSE),"")</f>
        <v/>
      </c>
      <c r="F405" s="113" t="str">
        <f t="shared" si="6"/>
        <v/>
      </c>
    </row>
    <row r="406" spans="2:6" ht="27.6" customHeight="1" x14ac:dyDescent="0.25">
      <c r="C406" s="116"/>
      <c r="D406" s="90" t="s">
        <v>9</v>
      </c>
      <c r="E406" s="118">
        <f>COUNTIF($F$6:$F$405,D406)</f>
        <v>1</v>
      </c>
      <c r="F406" s="117"/>
    </row>
    <row r="407" spans="2:6" ht="27.6" customHeight="1" x14ac:dyDescent="0.25">
      <c r="C407" s="116"/>
      <c r="D407" s="90" t="s">
        <v>195</v>
      </c>
      <c r="E407" s="118">
        <f>COUNTIF($F$6:$F$405,D407)</f>
        <v>3</v>
      </c>
      <c r="F407" s="117"/>
    </row>
    <row r="408" spans="2:6" ht="27.6" customHeight="1" x14ac:dyDescent="0.25">
      <c r="C408" s="116"/>
      <c r="D408" s="90" t="s">
        <v>194</v>
      </c>
      <c r="E408" s="118">
        <f>COUNTIF($F$6:$F$405,D408)</f>
        <v>1</v>
      </c>
      <c r="F408" s="117"/>
    </row>
    <row r="409" spans="2:6" ht="27.6" customHeight="1" x14ac:dyDescent="0.25">
      <c r="C409" s="116"/>
      <c r="D409" s="108"/>
      <c r="E409" s="116"/>
      <c r="F409" s="117"/>
    </row>
    <row r="410" spans="2:6" ht="27.6" customHeight="1" x14ac:dyDescent="0.25"/>
    <row r="411" spans="2:6" ht="27.6" customHeight="1" x14ac:dyDescent="0.25"/>
    <row r="412" spans="2:6" ht="27.6" customHeight="1" x14ac:dyDescent="0.25"/>
    <row r="413" spans="2:6" ht="27.6" customHeight="1" x14ac:dyDescent="0.25"/>
    <row r="414" spans="2:6" ht="27.6" customHeight="1" x14ac:dyDescent="0.25"/>
    <row r="415" spans="2:6" ht="27.6" customHeight="1" x14ac:dyDescent="0.25"/>
    <row r="416" spans="2: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  <row r="1782" ht="27.6" customHeight="1" x14ac:dyDescent="0.25"/>
    <row r="1783" ht="27.6" customHeight="1" x14ac:dyDescent="0.25"/>
    <row r="1784" ht="27.6" customHeight="1" x14ac:dyDescent="0.25"/>
    <row r="1785" ht="27.6" customHeight="1" x14ac:dyDescent="0.25"/>
    <row r="1786" ht="27.6" customHeight="1" x14ac:dyDescent="0.25"/>
    <row r="1787" ht="27.6" customHeight="1" x14ac:dyDescent="0.25"/>
    <row r="1788" ht="27.6" customHeight="1" x14ac:dyDescent="0.25"/>
    <row r="1789" ht="27.6" customHeight="1" x14ac:dyDescent="0.25"/>
    <row r="1790" ht="27.6" customHeight="1" x14ac:dyDescent="0.25"/>
    <row r="1791" ht="27.6" customHeight="1" x14ac:dyDescent="0.25"/>
    <row r="1792" ht="27.6" customHeight="1" x14ac:dyDescent="0.25"/>
    <row r="1793" ht="27.6" customHeight="1" x14ac:dyDescent="0.25"/>
    <row r="1794" ht="27.6" customHeight="1" x14ac:dyDescent="0.25"/>
    <row r="1795" ht="27.6" customHeight="1" x14ac:dyDescent="0.25"/>
    <row r="1796" ht="27.6" customHeight="1" x14ac:dyDescent="0.25"/>
    <row r="1797" ht="27.6" customHeight="1" x14ac:dyDescent="0.25"/>
    <row r="1798" ht="27.6" customHeight="1" x14ac:dyDescent="0.25"/>
    <row r="1799" ht="27.6" customHeight="1" x14ac:dyDescent="0.25"/>
    <row r="1800" ht="27.6" customHeight="1" x14ac:dyDescent="0.25"/>
    <row r="1801" ht="27.6" customHeight="1" x14ac:dyDescent="0.25"/>
    <row r="1802" ht="27.6" customHeight="1" x14ac:dyDescent="0.25"/>
    <row r="1803" ht="27.6" customHeight="1" x14ac:dyDescent="0.25"/>
    <row r="1804" ht="27.6" customHeight="1" x14ac:dyDescent="0.25"/>
    <row r="1805" ht="27.6" customHeight="1" x14ac:dyDescent="0.25"/>
    <row r="1806" ht="27.6" customHeight="1" x14ac:dyDescent="0.25"/>
    <row r="1807" ht="27.6" customHeight="1" x14ac:dyDescent="0.25"/>
    <row r="1808" ht="27.6" customHeight="1" x14ac:dyDescent="0.25"/>
    <row r="1809" ht="27.6" customHeight="1" x14ac:dyDescent="0.25"/>
    <row r="1810" ht="27.6" customHeight="1" x14ac:dyDescent="0.25"/>
    <row r="1811" ht="27.6" customHeight="1" x14ac:dyDescent="0.25"/>
    <row r="1812" ht="27.6" customHeight="1" x14ac:dyDescent="0.25"/>
    <row r="1813" ht="27.6" customHeight="1" x14ac:dyDescent="0.25"/>
    <row r="1814" ht="27.6" customHeight="1" x14ac:dyDescent="0.25"/>
    <row r="1815" ht="27.6" customHeight="1" x14ac:dyDescent="0.25"/>
    <row r="1816" ht="27.6" customHeight="1" x14ac:dyDescent="0.25"/>
    <row r="1817" ht="27.6" customHeight="1" x14ac:dyDescent="0.25"/>
    <row r="1818" ht="27.6" customHeight="1" x14ac:dyDescent="0.25"/>
    <row r="1819" ht="27.6" customHeight="1" x14ac:dyDescent="0.25"/>
    <row r="1820" ht="27.6" customHeight="1" x14ac:dyDescent="0.25"/>
    <row r="1821" ht="27.6" customHeight="1" x14ac:dyDescent="0.25"/>
    <row r="1822" ht="27.6" customHeight="1" x14ac:dyDescent="0.25"/>
    <row r="1823" ht="27.6" customHeight="1" x14ac:dyDescent="0.25"/>
    <row r="1824" ht="27.6" customHeight="1" x14ac:dyDescent="0.25"/>
    <row r="1825" ht="27.6" customHeight="1" x14ac:dyDescent="0.25"/>
    <row r="1826" ht="27.6" customHeight="1" x14ac:dyDescent="0.25"/>
    <row r="1827" ht="27.6" customHeight="1" x14ac:dyDescent="0.25"/>
    <row r="1828" ht="27.6" customHeight="1" x14ac:dyDescent="0.25"/>
    <row r="1829" ht="27.6" customHeight="1" x14ac:dyDescent="0.25"/>
    <row r="1830" ht="27.6" customHeight="1" x14ac:dyDescent="0.25"/>
    <row r="1831" ht="27.6" customHeight="1" x14ac:dyDescent="0.25"/>
    <row r="1832" ht="27.6" customHeight="1" x14ac:dyDescent="0.25"/>
    <row r="1833" ht="27.6" customHeight="1" x14ac:dyDescent="0.25"/>
    <row r="1834" ht="27.6" customHeight="1" x14ac:dyDescent="0.25"/>
    <row r="1835" ht="27.6" customHeight="1" x14ac:dyDescent="0.25"/>
    <row r="1836" ht="27.6" customHeight="1" x14ac:dyDescent="0.25"/>
    <row r="1837" ht="27.6" customHeight="1" x14ac:dyDescent="0.25"/>
    <row r="1838" ht="27.6" customHeight="1" x14ac:dyDescent="0.25"/>
    <row r="1839" ht="27.6" customHeight="1" x14ac:dyDescent="0.25"/>
    <row r="1840" ht="27.6" customHeight="1" x14ac:dyDescent="0.25"/>
    <row r="1841" ht="27.6" customHeight="1" x14ac:dyDescent="0.25"/>
    <row r="1842" ht="27.6" customHeight="1" x14ac:dyDescent="0.25"/>
    <row r="1843" ht="27.6" customHeight="1" x14ac:dyDescent="0.25"/>
    <row r="1844" ht="27.6" customHeight="1" x14ac:dyDescent="0.25"/>
    <row r="1845" ht="27.6" customHeight="1" x14ac:dyDescent="0.25"/>
    <row r="1846" ht="27.6" customHeight="1" x14ac:dyDescent="0.25"/>
    <row r="1847" ht="27.6" customHeight="1" x14ac:dyDescent="0.25"/>
    <row r="1848" ht="27.6" customHeight="1" x14ac:dyDescent="0.25"/>
    <row r="1849" ht="27.6" customHeight="1" x14ac:dyDescent="0.25"/>
    <row r="1850" ht="27.6" customHeight="1" x14ac:dyDescent="0.25"/>
    <row r="1851" ht="27.6" customHeight="1" x14ac:dyDescent="0.25"/>
    <row r="1852" ht="27.6" customHeight="1" x14ac:dyDescent="0.25"/>
    <row r="1853" ht="27.6" customHeight="1" x14ac:dyDescent="0.25"/>
    <row r="1854" ht="27.6" customHeight="1" x14ac:dyDescent="0.25"/>
    <row r="1855" ht="27.6" customHeight="1" x14ac:dyDescent="0.25"/>
    <row r="1856" ht="27.6" customHeight="1" x14ac:dyDescent="0.25"/>
    <row r="1857" ht="27.6" customHeight="1" x14ac:dyDescent="0.25"/>
    <row r="1858" ht="27.6" customHeight="1" x14ac:dyDescent="0.25"/>
    <row r="1859" ht="27.6" customHeight="1" x14ac:dyDescent="0.25"/>
    <row r="1860" ht="27.6" customHeight="1" x14ac:dyDescent="0.25"/>
    <row r="1861" ht="27.6" customHeight="1" x14ac:dyDescent="0.25"/>
    <row r="1862" ht="27.6" customHeight="1" x14ac:dyDescent="0.25"/>
    <row r="1863" ht="27.6" customHeight="1" x14ac:dyDescent="0.25"/>
    <row r="1864" ht="27.6" customHeight="1" x14ac:dyDescent="0.25"/>
    <row r="1865" ht="27.6" customHeight="1" x14ac:dyDescent="0.25"/>
    <row r="1866" ht="27.6" customHeight="1" x14ac:dyDescent="0.25"/>
    <row r="1867" ht="27.6" customHeight="1" x14ac:dyDescent="0.25"/>
    <row r="1868" ht="27.6" customHeight="1" x14ac:dyDescent="0.25"/>
    <row r="1869" ht="27.6" customHeight="1" x14ac:dyDescent="0.25"/>
    <row r="1870" ht="27.6" customHeight="1" x14ac:dyDescent="0.25"/>
    <row r="1871" ht="27.6" customHeight="1" x14ac:dyDescent="0.25"/>
    <row r="1872" ht="27.6" customHeight="1" x14ac:dyDescent="0.25"/>
    <row r="1873" ht="27.6" customHeight="1" x14ac:dyDescent="0.25"/>
    <row r="1874" ht="27.6" customHeight="1" x14ac:dyDescent="0.25"/>
    <row r="1875" ht="27.6" customHeight="1" x14ac:dyDescent="0.25"/>
    <row r="1876" ht="27.6" customHeight="1" x14ac:dyDescent="0.25"/>
    <row r="1877" ht="27.6" customHeight="1" x14ac:dyDescent="0.25"/>
    <row r="1878" ht="27.6" customHeight="1" x14ac:dyDescent="0.25"/>
    <row r="1879" ht="27.6" customHeight="1" x14ac:dyDescent="0.25"/>
    <row r="1880" ht="27.6" customHeight="1" x14ac:dyDescent="0.25"/>
    <row r="1881" ht="27.6" customHeight="1" x14ac:dyDescent="0.25"/>
    <row r="1882" ht="27.6" customHeight="1" x14ac:dyDescent="0.25"/>
    <row r="1883" ht="27.6" customHeight="1" x14ac:dyDescent="0.25"/>
    <row r="1884" ht="27.6" customHeight="1" x14ac:dyDescent="0.25"/>
    <row r="1885" ht="27.6" customHeight="1" x14ac:dyDescent="0.25"/>
    <row r="1886" ht="27.6" customHeight="1" x14ac:dyDescent="0.25"/>
    <row r="1887" ht="27.6" customHeight="1" x14ac:dyDescent="0.25"/>
    <row r="1888" ht="27.6" customHeight="1" x14ac:dyDescent="0.25"/>
    <row r="1889" ht="27.6" customHeight="1" x14ac:dyDescent="0.25"/>
    <row r="1890" ht="27.6" customHeight="1" x14ac:dyDescent="0.25"/>
    <row r="1891" ht="27.6" customHeight="1" x14ac:dyDescent="0.25"/>
    <row r="1892" ht="27.6" customHeight="1" x14ac:dyDescent="0.25"/>
    <row r="1893" ht="27.6" customHeight="1" x14ac:dyDescent="0.25"/>
    <row r="1894" ht="27.6" customHeight="1" x14ac:dyDescent="0.25"/>
    <row r="1895" ht="27.6" customHeight="1" x14ac:dyDescent="0.25"/>
    <row r="1896" ht="27.6" customHeight="1" x14ac:dyDescent="0.25"/>
    <row r="1897" ht="27.6" customHeight="1" x14ac:dyDescent="0.25"/>
    <row r="1898" ht="27.6" customHeight="1" x14ac:dyDescent="0.25"/>
    <row r="1899" ht="27.6" customHeight="1" x14ac:dyDescent="0.25"/>
    <row r="1900" ht="27.6" customHeight="1" x14ac:dyDescent="0.25"/>
    <row r="1901" ht="27.6" customHeight="1" x14ac:dyDescent="0.25"/>
    <row r="1902" ht="27.6" customHeight="1" x14ac:dyDescent="0.25"/>
    <row r="1903" ht="27.6" customHeight="1" x14ac:dyDescent="0.25"/>
    <row r="1904" ht="27.6" customHeight="1" x14ac:dyDescent="0.25"/>
    <row r="1905" ht="27.6" customHeight="1" x14ac:dyDescent="0.25"/>
    <row r="1906" ht="27.6" customHeight="1" x14ac:dyDescent="0.25"/>
    <row r="1907" ht="27.6" customHeight="1" x14ac:dyDescent="0.25"/>
    <row r="1908" ht="27.6" customHeight="1" x14ac:dyDescent="0.25"/>
    <row r="1909" ht="27.6" customHeight="1" x14ac:dyDescent="0.25"/>
    <row r="1910" ht="27.6" customHeight="1" x14ac:dyDescent="0.25"/>
    <row r="1911" ht="27.6" customHeight="1" x14ac:dyDescent="0.25"/>
    <row r="1912" ht="27.6" customHeight="1" x14ac:dyDescent="0.25"/>
    <row r="1913" ht="27.6" customHeight="1" x14ac:dyDescent="0.25"/>
    <row r="1914" ht="27.6" customHeight="1" x14ac:dyDescent="0.25"/>
    <row r="1915" ht="27.6" customHeight="1" x14ac:dyDescent="0.25"/>
    <row r="1916" ht="27.6" customHeight="1" x14ac:dyDescent="0.25"/>
    <row r="1917" ht="27.6" customHeight="1" x14ac:dyDescent="0.25"/>
    <row r="1918" ht="27.6" customHeight="1" x14ac:dyDescent="0.25"/>
    <row r="1919" ht="27.6" customHeight="1" x14ac:dyDescent="0.25"/>
    <row r="1920" ht="27.6" customHeight="1" x14ac:dyDescent="0.25"/>
    <row r="1921" ht="27.6" customHeight="1" x14ac:dyDescent="0.25"/>
    <row r="1922" ht="27.6" customHeight="1" x14ac:dyDescent="0.25"/>
    <row r="1923" ht="27.6" customHeight="1" x14ac:dyDescent="0.25"/>
    <row r="1924" ht="27.6" customHeight="1" x14ac:dyDescent="0.25"/>
    <row r="1925" ht="27.6" customHeight="1" x14ac:dyDescent="0.25"/>
    <row r="1926" ht="27.6" customHeight="1" x14ac:dyDescent="0.25"/>
    <row r="1927" ht="27.6" customHeight="1" x14ac:dyDescent="0.25"/>
    <row r="1928" ht="27.6" customHeight="1" x14ac:dyDescent="0.25"/>
    <row r="1929" ht="27.6" customHeight="1" x14ac:dyDescent="0.25"/>
    <row r="1930" ht="27.6" customHeight="1" x14ac:dyDescent="0.25"/>
    <row r="1931" ht="27.6" customHeight="1" x14ac:dyDescent="0.25"/>
    <row r="1932" ht="27.6" customHeight="1" x14ac:dyDescent="0.25"/>
    <row r="1933" ht="27.6" customHeight="1" x14ac:dyDescent="0.25"/>
    <row r="1934" ht="27.6" customHeight="1" x14ac:dyDescent="0.25"/>
    <row r="1935" ht="27.6" customHeight="1" x14ac:dyDescent="0.25"/>
    <row r="1936" ht="27.6" customHeight="1" x14ac:dyDescent="0.25"/>
    <row r="1937" ht="27.6" customHeight="1" x14ac:dyDescent="0.25"/>
    <row r="1938" ht="27.6" customHeight="1" x14ac:dyDescent="0.25"/>
    <row r="1939" ht="27.6" customHeight="1" x14ac:dyDescent="0.25"/>
    <row r="1940" ht="27.6" customHeight="1" x14ac:dyDescent="0.25"/>
    <row r="1941" ht="27.6" customHeight="1" x14ac:dyDescent="0.25"/>
    <row r="1942" ht="27.6" customHeight="1" x14ac:dyDescent="0.25"/>
    <row r="1943" ht="27.6" customHeight="1" x14ac:dyDescent="0.25"/>
    <row r="1944" ht="27.6" customHeight="1" x14ac:dyDescent="0.25"/>
    <row r="1945" ht="27.6" customHeight="1" x14ac:dyDescent="0.25"/>
    <row r="1946" ht="27.6" customHeight="1" x14ac:dyDescent="0.25"/>
    <row r="1947" ht="27.6" customHeight="1" x14ac:dyDescent="0.25"/>
    <row r="1948" ht="27.6" customHeight="1" x14ac:dyDescent="0.25"/>
    <row r="1949" ht="27.6" customHeight="1" x14ac:dyDescent="0.25"/>
    <row r="1950" ht="27.6" customHeight="1" x14ac:dyDescent="0.25"/>
    <row r="1951" ht="27.6" customHeight="1" x14ac:dyDescent="0.25"/>
    <row r="1952" ht="27.6" customHeight="1" x14ac:dyDescent="0.25"/>
    <row r="1953" ht="27.6" customHeight="1" x14ac:dyDescent="0.25"/>
    <row r="1954" ht="27.6" customHeight="1" x14ac:dyDescent="0.25"/>
    <row r="1955" ht="27.6" customHeight="1" x14ac:dyDescent="0.25"/>
    <row r="1956" ht="27.6" customHeight="1" x14ac:dyDescent="0.25"/>
    <row r="1957" ht="27.6" customHeight="1" x14ac:dyDescent="0.25"/>
    <row r="1958" ht="27.6" customHeight="1" x14ac:dyDescent="0.25"/>
    <row r="1959" ht="27.6" customHeight="1" x14ac:dyDescent="0.25"/>
    <row r="1960" ht="27.6" customHeight="1" x14ac:dyDescent="0.25"/>
    <row r="1961" ht="27.6" customHeight="1" x14ac:dyDescent="0.25"/>
    <row r="1962" ht="27.6" customHeight="1" x14ac:dyDescent="0.25"/>
    <row r="1963" ht="27.6" customHeight="1" x14ac:dyDescent="0.25"/>
    <row r="1964" ht="27.6" customHeight="1" x14ac:dyDescent="0.25"/>
    <row r="1965" ht="27.6" customHeight="1" x14ac:dyDescent="0.25"/>
    <row r="1966" ht="27.6" customHeight="1" x14ac:dyDescent="0.25"/>
    <row r="1967" ht="27.6" customHeight="1" x14ac:dyDescent="0.25"/>
    <row r="1968" ht="27.6" customHeight="1" x14ac:dyDescent="0.25"/>
    <row r="1969" ht="27.6" customHeight="1" x14ac:dyDescent="0.25"/>
    <row r="1970" ht="27.6" customHeight="1" x14ac:dyDescent="0.25"/>
    <row r="1971" ht="27.6" customHeight="1" x14ac:dyDescent="0.25"/>
    <row r="1972" ht="27.6" customHeight="1" x14ac:dyDescent="0.25"/>
    <row r="1973" ht="27.6" customHeight="1" x14ac:dyDescent="0.25"/>
    <row r="1974" ht="27.6" customHeight="1" x14ac:dyDescent="0.25"/>
    <row r="1975" ht="27.6" customHeight="1" x14ac:dyDescent="0.25"/>
    <row r="1976" ht="27.6" customHeight="1" x14ac:dyDescent="0.25"/>
    <row r="1977" ht="27.6" customHeight="1" x14ac:dyDescent="0.25"/>
    <row r="1978" ht="27.6" customHeight="1" x14ac:dyDescent="0.25"/>
    <row r="1979" ht="27.6" customHeight="1" x14ac:dyDescent="0.25"/>
    <row r="1980" ht="27.6" customHeight="1" x14ac:dyDescent="0.25"/>
    <row r="1981" ht="27.6" customHeight="1" x14ac:dyDescent="0.25"/>
    <row r="1982" ht="27.6" customHeight="1" x14ac:dyDescent="0.25"/>
    <row r="1983" ht="27.6" customHeight="1" x14ac:dyDescent="0.25"/>
    <row r="1984" ht="27.6" customHeight="1" x14ac:dyDescent="0.25"/>
    <row r="1985" ht="27.6" customHeight="1" x14ac:dyDescent="0.25"/>
    <row r="1986" ht="27.6" customHeight="1" x14ac:dyDescent="0.25"/>
    <row r="1987" ht="27.6" customHeight="1" x14ac:dyDescent="0.25"/>
    <row r="1988" ht="27.6" customHeight="1" x14ac:dyDescent="0.25"/>
    <row r="1989" ht="27.6" customHeight="1" x14ac:dyDescent="0.25"/>
    <row r="1990" ht="27.6" customHeight="1" x14ac:dyDescent="0.25"/>
    <row r="1991" ht="27.6" customHeight="1" x14ac:dyDescent="0.25"/>
    <row r="1992" ht="27.6" customHeight="1" x14ac:dyDescent="0.25"/>
    <row r="1993" ht="27.6" customHeight="1" x14ac:dyDescent="0.25"/>
    <row r="1994" ht="27.6" customHeight="1" x14ac:dyDescent="0.25"/>
    <row r="1995" ht="27.6" customHeight="1" x14ac:dyDescent="0.25"/>
    <row r="1996" ht="27.6" customHeight="1" x14ac:dyDescent="0.25"/>
    <row r="1997" ht="27.6" customHeight="1" x14ac:dyDescent="0.25"/>
    <row r="1998" ht="27.6" customHeight="1" x14ac:dyDescent="0.25"/>
    <row r="1999" ht="27.6" customHeight="1" x14ac:dyDescent="0.25"/>
    <row r="2000" ht="27.6" customHeight="1" x14ac:dyDescent="0.25"/>
    <row r="2001" ht="27.6" customHeight="1" x14ac:dyDescent="0.25"/>
    <row r="2002" ht="27.6" customHeight="1" x14ac:dyDescent="0.25"/>
    <row r="2003" ht="27.6" customHeight="1" x14ac:dyDescent="0.25"/>
    <row r="2004" ht="27.6" customHeight="1" x14ac:dyDescent="0.25"/>
    <row r="2005" ht="27.6" customHeight="1" x14ac:dyDescent="0.25"/>
    <row r="2006" ht="27.6" customHeight="1" x14ac:dyDescent="0.25"/>
    <row r="2007" ht="27.6" customHeight="1" x14ac:dyDescent="0.25"/>
    <row r="2008" ht="27.6" customHeight="1" x14ac:dyDescent="0.25"/>
    <row r="2009" ht="27.6" customHeight="1" x14ac:dyDescent="0.25"/>
    <row r="2010" ht="27.6" customHeight="1" x14ac:dyDescent="0.25"/>
    <row r="2011" ht="27.6" customHeight="1" x14ac:dyDescent="0.25"/>
    <row r="2012" ht="27.6" customHeight="1" x14ac:dyDescent="0.25"/>
    <row r="2013" ht="27.6" customHeight="1" x14ac:dyDescent="0.25"/>
    <row r="2014" ht="27.6" customHeight="1" x14ac:dyDescent="0.25"/>
    <row r="2015" ht="27.6" customHeight="1" x14ac:dyDescent="0.25"/>
    <row r="2016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  <row r="2147" ht="27.6" customHeight="1" x14ac:dyDescent="0.25"/>
    <row r="2148" ht="27.6" customHeight="1" x14ac:dyDescent="0.25"/>
    <row r="2149" ht="27.6" customHeight="1" x14ac:dyDescent="0.25"/>
    <row r="2150" ht="27.6" customHeight="1" x14ac:dyDescent="0.25"/>
    <row r="2151" ht="27.6" customHeight="1" x14ac:dyDescent="0.25"/>
    <row r="2152" ht="27.6" customHeight="1" x14ac:dyDescent="0.25"/>
    <row r="2153" ht="27.6" customHeight="1" x14ac:dyDescent="0.25"/>
    <row r="2154" ht="27.6" customHeight="1" x14ac:dyDescent="0.25"/>
    <row r="2155" ht="27.6" customHeight="1" x14ac:dyDescent="0.25"/>
    <row r="2156" ht="27.6" customHeight="1" x14ac:dyDescent="0.25"/>
    <row r="2157" ht="27.6" customHeight="1" x14ac:dyDescent="0.25"/>
    <row r="2158" ht="27.6" customHeight="1" x14ac:dyDescent="0.25"/>
  </sheetData>
  <sheetProtection formatCells="0" formatColumns="0" formatRows="0" selectLockedCells="1" sort="0" autoFilter="0" pivotTables="0"/>
  <conditionalFormatting sqref="E6:F405">
    <cfRule type="colorScale" priority="5">
      <colorScale>
        <cfvo type="min"/>
        <cfvo type="percentile" val="50"/>
        <cfvo type="max"/>
        <color rgb="FFF0462E"/>
        <color rgb="FFFFC000"/>
        <color rgb="FF55B03E"/>
      </colorScale>
    </cfRule>
  </conditionalFormatting>
  <conditionalFormatting sqref="C6:F405">
    <cfRule type="expression" dxfId="25" priority="1">
      <formula>$D6=""</formula>
    </cfRule>
  </conditionalFormatting>
  <conditionalFormatting sqref="F6:F405">
    <cfRule type="cellIs" dxfId="24" priority="2" operator="equal">
      <formula>"Baja"</formula>
    </cfRule>
    <cfRule type="cellIs" dxfId="23" priority="3" operator="equal">
      <formula>"Intermedia"</formula>
    </cfRule>
    <cfRule type="cellIs" dxfId="22" priority="4" operator="equal">
      <formula>"Alta"</formula>
    </cfRule>
  </conditionalFormatting>
  <pageMargins left="0.511811024" right="0.511811024" top="0.78740157499999996" bottom="0.78740157499999996" header="0.31496062000000002" footer="0.31496062000000002"/>
  <pageSetup paperSize="9" scale="65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AB98-C646-45AA-9864-31CBC1031106}">
  <sheetPr codeName="Sheet12">
    <pageSetUpPr fitToPage="1"/>
  </sheetPr>
  <dimension ref="C1:N1762"/>
  <sheetViews>
    <sheetView showGridLines="0" showRowColHeaders="0" zoomScaleNormal="100" workbookViewId="0">
      <pane ySplit="5" topLeftCell="A6" activePane="bottomLeft" state="frozen"/>
      <selection pane="bottomLeft"/>
    </sheetView>
  </sheetViews>
  <sheetFormatPr baseColWidth="10" defaultColWidth="8.85546875" defaultRowHeight="15" x14ac:dyDescent="0.25"/>
  <cols>
    <col min="1" max="1" width="1.28515625" style="7" customWidth="1"/>
    <col min="2" max="2" width="1.5703125" style="7" customWidth="1"/>
    <col min="3" max="3" width="25.7109375" style="7" customWidth="1"/>
    <col min="4" max="4" width="18.42578125" style="21" customWidth="1"/>
    <col min="5" max="5" width="2.7109375" style="7" customWidth="1"/>
    <col min="6" max="10" width="18.42578125" style="21" customWidth="1"/>
    <col min="11" max="11" width="2.7109375" style="21" customWidth="1"/>
    <col min="12" max="14" width="22.7109375" style="7" customWidth="1"/>
    <col min="15" max="17" width="12.28515625" style="7" customWidth="1"/>
    <col min="18" max="16384" width="8.85546875" style="7"/>
  </cols>
  <sheetData>
    <row r="1" spans="3:14" s="4" customFormat="1" ht="39" customHeight="1" x14ac:dyDescent="0.25">
      <c r="D1" s="18"/>
      <c r="F1" s="18"/>
      <c r="G1" s="18"/>
      <c r="H1" s="18"/>
      <c r="I1" s="18"/>
      <c r="J1" s="18"/>
      <c r="K1" s="18"/>
    </row>
    <row r="2" spans="3:14" s="5" customFormat="1" ht="26.1" customHeight="1" x14ac:dyDescent="0.25">
      <c r="D2" s="19"/>
      <c r="F2" s="19"/>
      <c r="G2" s="19"/>
      <c r="H2" s="19"/>
      <c r="I2" s="19"/>
      <c r="J2" s="19"/>
      <c r="K2" s="19"/>
    </row>
    <row r="3" spans="3:14" s="6" customFormat="1" ht="37.9" customHeight="1" x14ac:dyDescent="0.25">
      <c r="C3" s="11"/>
      <c r="D3" s="20"/>
      <c r="F3" s="20"/>
      <c r="G3" s="20"/>
      <c r="H3" s="20"/>
      <c r="I3" s="20"/>
      <c r="J3" s="20"/>
      <c r="K3" s="20"/>
    </row>
    <row r="4" spans="3:14" ht="19.5" customHeight="1" x14ac:dyDescent="0.25">
      <c r="C4" s="120" t="s">
        <v>233</v>
      </c>
    </row>
    <row r="5" spans="3:14" s="57" customFormat="1" ht="30" customHeight="1" x14ac:dyDescent="0.25">
      <c r="C5" s="67" t="s">
        <v>13</v>
      </c>
      <c r="D5" s="93" t="s">
        <v>196</v>
      </c>
      <c r="E5" s="121"/>
      <c r="F5" s="122" t="s">
        <v>197</v>
      </c>
      <c r="G5" s="122" t="s">
        <v>198</v>
      </c>
      <c r="H5" s="122" t="s">
        <v>199</v>
      </c>
      <c r="I5" s="122" t="s">
        <v>200</v>
      </c>
      <c r="J5" s="122" t="s">
        <v>11</v>
      </c>
      <c r="K5" s="118" t="s">
        <v>16</v>
      </c>
      <c r="L5" s="106" t="s">
        <v>177</v>
      </c>
      <c r="M5" s="106" t="s">
        <v>201</v>
      </c>
      <c r="N5" s="106" t="s">
        <v>12</v>
      </c>
    </row>
    <row r="6" spans="3:14" ht="24.95" customHeight="1" x14ac:dyDescent="0.25">
      <c r="C6" s="123" t="s">
        <v>10</v>
      </c>
      <c r="D6" s="124">
        <f>IFERROR(SUM(D8:D13),"")</f>
        <v>9</v>
      </c>
      <c r="E6" s="80"/>
      <c r="F6" s="125">
        <f ca="1">IFERROR(SUM(F8:F13),"")</f>
        <v>0</v>
      </c>
      <c r="G6" s="126">
        <f ca="1">IFERROR(SUM(G8:G13),"")</f>
        <v>0</v>
      </c>
      <c r="H6" s="127">
        <f ca="1">IFERROR(SUM(H8:H13),"")</f>
        <v>4</v>
      </c>
      <c r="I6" s="128">
        <f ca="1">IFERROR(SUM(I8:I13),"")</f>
        <v>2</v>
      </c>
      <c r="J6" s="129">
        <f ca="1">IFERROR(SUM(J8:J13),"")</f>
        <v>3</v>
      </c>
      <c r="K6" s="183">
        <f ca="1">H6+I6</f>
        <v>6</v>
      </c>
      <c r="L6" s="130">
        <f>IFERROR(SUM(L8:L13),"")</f>
        <v>9000</v>
      </c>
      <c r="M6" s="130">
        <f>IFERROR(SUM(M8:M13),"")</f>
        <v>8000</v>
      </c>
      <c r="N6" s="131">
        <f>IFERROR(M6/L6,"")</f>
        <v>0.88888888888888884</v>
      </c>
    </row>
    <row r="7" spans="3:14" ht="24.95" customHeight="1" x14ac:dyDescent="0.25">
      <c r="C7" s="132"/>
      <c r="D7" s="133"/>
      <c r="E7" s="80"/>
      <c r="F7" s="88"/>
      <c r="G7" s="88"/>
      <c r="H7" s="88"/>
      <c r="I7" s="88"/>
      <c r="J7" s="88"/>
      <c r="K7" s="183"/>
      <c r="L7" s="134"/>
      <c r="M7" s="134"/>
      <c r="N7" s="135"/>
    </row>
    <row r="8" spans="3:14" s="16" customFormat="1" ht="35.1" customHeight="1" x14ac:dyDescent="0.25">
      <c r="C8" s="136" t="str">
        <f>Analysis!C7</f>
        <v>Estrategia</v>
      </c>
      <c r="D8" s="137">
        <f>IFERROR(COUNTIF(AP!$D$5:$D$2004,Control!C8),"")</f>
        <v>2</v>
      </c>
      <c r="E8" s="132"/>
      <c r="F8" s="125">
        <f ca="1">IFERROR(COUNTIFS(AP!$D$5:$D$2004,Control!$C8,AP!$K$5:$K$2004,Control!F$5),"")</f>
        <v>0</v>
      </c>
      <c r="G8" s="138">
        <f ca="1">IFERROR(COUNTIFS(AP!$D$5:$D$2004,Control!$C8,AP!$K$5:$K$2004,Control!G$5),"")</f>
        <v>0</v>
      </c>
      <c r="H8" s="139">
        <f ca="1">IFERROR(COUNTIFS(AP!$D$5:$D$2004,Control!$C8,AP!$K$5:$K$2004,Control!H$5),"")</f>
        <v>1</v>
      </c>
      <c r="I8" s="140">
        <f ca="1">IFERROR(COUNTIFS(AP!$D$5:$D$2004,Control!$C8,AP!$K$5:$K$2004,Control!I$5),"")</f>
        <v>0</v>
      </c>
      <c r="J8" s="141">
        <f ca="1">IFERROR(COUNTIFS(AP!$D$5:$D$2004,Control!$C8,AP!$K$5:$K$2004,Control!J$5),"")</f>
        <v>1</v>
      </c>
      <c r="K8" s="118">
        <f ca="1">H8+I8</f>
        <v>1</v>
      </c>
      <c r="L8" s="142">
        <f>SUMIF(AP!$D$5:$D$2004,Control!C8,AP!$F$5:$F$2004)</f>
        <v>2000</v>
      </c>
      <c r="M8" s="142">
        <f>SUMIF(AP!$D$5:$D$2004,Control!C8,AP!$G$5:$G$2004)</f>
        <v>1600</v>
      </c>
      <c r="N8" s="143">
        <f>IFERROR(M8/L8,"")</f>
        <v>0.8</v>
      </c>
    </row>
    <row r="9" spans="3:14" s="16" customFormat="1" ht="35.1" customHeight="1" x14ac:dyDescent="0.25">
      <c r="C9" s="136" t="str">
        <f>Analysis!C8</f>
        <v>Finanzas</v>
      </c>
      <c r="D9" s="137">
        <f>IFERROR(COUNTIF(AP!$D$5:$D$2004,Control!C9),"")</f>
        <v>1</v>
      </c>
      <c r="E9" s="132"/>
      <c r="F9" s="125">
        <f ca="1">IFERROR(COUNTIFS(AP!$D$5:$D$2004,Control!$C9,AP!$K$5:$K$2004,Control!F$5),"")</f>
        <v>0</v>
      </c>
      <c r="G9" s="138">
        <f ca="1">IFERROR(COUNTIFS(AP!$D$5:$D$2004,Control!$C9,AP!$K$5:$K$2004,Control!G$5),"")</f>
        <v>0</v>
      </c>
      <c r="H9" s="139">
        <f ca="1">IFERROR(COUNTIFS(AP!$D$5:$D$2004,Control!$C9,AP!$K$5:$K$2004,Control!H$5),"")</f>
        <v>0</v>
      </c>
      <c r="I9" s="140">
        <f ca="1">IFERROR(COUNTIFS(AP!$D$5:$D$2004,Control!$C9,AP!$K$5:$K$2004,Control!I$5),"")</f>
        <v>1</v>
      </c>
      <c r="J9" s="141">
        <f ca="1">IFERROR(COUNTIFS(AP!$D$5:$D$2004,Control!$C9,AP!$K$5:$K$2004,Control!J$5),"")</f>
        <v>0</v>
      </c>
      <c r="K9" s="118">
        <f t="shared" ref="K9:K13" ca="1" si="0">H9+I9</f>
        <v>1</v>
      </c>
      <c r="L9" s="142">
        <f>SUMIF(AP!$D$5:$D$2004,Control!C9,AP!$F$5:$F$2004)</f>
        <v>1000</v>
      </c>
      <c r="M9" s="142">
        <f>SUMIF(AP!$D$5:$D$2004,Control!C9,AP!$G$5:$G$2004)</f>
        <v>1100</v>
      </c>
      <c r="N9" s="143">
        <f t="shared" ref="N9:N13" si="1">IFERROR(M9/L9,"")</f>
        <v>1.1000000000000001</v>
      </c>
    </row>
    <row r="10" spans="3:14" s="16" customFormat="1" ht="35.1" customHeight="1" x14ac:dyDescent="0.25">
      <c r="C10" s="136" t="str">
        <f>Analysis!C9</f>
        <v>Marketing</v>
      </c>
      <c r="D10" s="137">
        <f>IFERROR(COUNTIF(AP!$D$5:$D$2004,Control!C10),"")</f>
        <v>1</v>
      </c>
      <c r="E10" s="132"/>
      <c r="F10" s="125">
        <f ca="1">IFERROR(COUNTIFS(AP!$D$5:$D$2004,Control!$C10,AP!$K$5:$K$2004,Control!F$5),"")</f>
        <v>0</v>
      </c>
      <c r="G10" s="138">
        <f ca="1">IFERROR(COUNTIFS(AP!$D$5:$D$2004,Control!$C10,AP!$K$5:$K$2004,Control!G$5),"")</f>
        <v>0</v>
      </c>
      <c r="H10" s="139">
        <f ca="1">IFERROR(COUNTIFS(AP!$D$5:$D$2004,Control!$C10,AP!$K$5:$K$2004,Control!H$5),"")</f>
        <v>1</v>
      </c>
      <c r="I10" s="140">
        <f ca="1">IFERROR(COUNTIFS(AP!$D$5:$D$2004,Control!$C10,AP!$K$5:$K$2004,Control!I$5),"")</f>
        <v>0</v>
      </c>
      <c r="J10" s="141">
        <f ca="1">IFERROR(COUNTIFS(AP!$D$5:$D$2004,Control!$C10,AP!$K$5:$K$2004,Control!J$5),"")</f>
        <v>0</v>
      </c>
      <c r="K10" s="118">
        <f t="shared" ca="1" si="0"/>
        <v>1</v>
      </c>
      <c r="L10" s="142">
        <f>SUMIF(AP!$D$5:$D$2004,Control!C10,AP!$F$5:$F$2004)</f>
        <v>1000</v>
      </c>
      <c r="M10" s="142">
        <f>SUMIF(AP!$D$5:$D$2004,Control!C10,AP!$G$5:$G$2004)</f>
        <v>900</v>
      </c>
      <c r="N10" s="143">
        <f t="shared" si="1"/>
        <v>0.9</v>
      </c>
    </row>
    <row r="11" spans="3:14" s="16" customFormat="1" ht="35.1" customHeight="1" x14ac:dyDescent="0.25">
      <c r="C11" s="136" t="str">
        <f>Analysis!C10</f>
        <v>Recursos Humanos</v>
      </c>
      <c r="D11" s="137">
        <f>IFERROR(COUNTIF(AP!$D$5:$D$2004,Control!C11),"")</f>
        <v>2</v>
      </c>
      <c r="E11" s="132"/>
      <c r="F11" s="125">
        <f ca="1">IFERROR(COUNTIFS(AP!$D$5:$D$2004,Control!$C11,AP!$K$5:$K$2004,Control!F$5),"")</f>
        <v>0</v>
      </c>
      <c r="G11" s="138">
        <f ca="1">IFERROR(COUNTIFS(AP!$D$5:$D$2004,Control!$C11,AP!$K$5:$K$2004,Control!G$5),"")</f>
        <v>0</v>
      </c>
      <c r="H11" s="139">
        <f ca="1">IFERROR(COUNTIFS(AP!$D$5:$D$2004,Control!$C11,AP!$K$5:$K$2004,Control!H$5),"")</f>
        <v>1</v>
      </c>
      <c r="I11" s="140">
        <f ca="1">IFERROR(COUNTIFS(AP!$D$5:$D$2004,Control!$C11,AP!$K$5:$K$2004,Control!I$5),"")</f>
        <v>1</v>
      </c>
      <c r="J11" s="141">
        <f ca="1">IFERROR(COUNTIFS(AP!$D$5:$D$2004,Control!$C11,AP!$K$5:$K$2004,Control!J$5),"")</f>
        <v>0</v>
      </c>
      <c r="K11" s="118">
        <f t="shared" ca="1" si="0"/>
        <v>2</v>
      </c>
      <c r="L11" s="142">
        <f>SUMIF(AP!$D$5:$D$2004,Control!C11,AP!$F$5:$F$2004)</f>
        <v>2000</v>
      </c>
      <c r="M11" s="142">
        <f>SUMIF(AP!$D$5:$D$2004,Control!C11,AP!$G$5:$G$2004)</f>
        <v>2100</v>
      </c>
      <c r="N11" s="143">
        <f t="shared" si="1"/>
        <v>1.05</v>
      </c>
    </row>
    <row r="12" spans="3:14" s="16" customFormat="1" ht="35.1" customHeight="1" x14ac:dyDescent="0.25">
      <c r="C12" s="136" t="str">
        <f>Analysis!C11</f>
        <v>Operaciones</v>
      </c>
      <c r="D12" s="137">
        <f>IFERROR(COUNTIF(AP!$D$5:$D$2004,Control!C12),"")</f>
        <v>2</v>
      </c>
      <c r="E12" s="132"/>
      <c r="F12" s="125">
        <f ca="1">IFERROR(COUNTIFS(AP!$D$5:$D$2004,Control!$C12,AP!$K$5:$K$2004,Control!F$5),"")</f>
        <v>0</v>
      </c>
      <c r="G12" s="138">
        <f ca="1">IFERROR(COUNTIFS(AP!$D$5:$D$2004,Control!$C12,AP!$K$5:$K$2004,Control!G$5),"")</f>
        <v>0</v>
      </c>
      <c r="H12" s="139">
        <f ca="1">IFERROR(COUNTIFS(AP!$D$5:$D$2004,Control!$C12,AP!$K$5:$K$2004,Control!H$5),"")</f>
        <v>1</v>
      </c>
      <c r="I12" s="140">
        <f ca="1">IFERROR(COUNTIFS(AP!$D$5:$D$2004,Control!$C12,AP!$K$5:$K$2004,Control!I$5),"")</f>
        <v>0</v>
      </c>
      <c r="J12" s="141">
        <f ca="1">IFERROR(COUNTIFS(AP!$D$5:$D$2004,Control!$C12,AP!$K$5:$K$2004,Control!J$5),"")</f>
        <v>1</v>
      </c>
      <c r="K12" s="118">
        <f t="shared" ca="1" si="0"/>
        <v>1</v>
      </c>
      <c r="L12" s="142">
        <f>SUMIF(AP!$D$5:$D$2004,Control!C12,AP!$F$5:$F$2004)</f>
        <v>2000</v>
      </c>
      <c r="M12" s="142">
        <f>SUMIF(AP!$D$5:$D$2004,Control!C12,AP!$G$5:$G$2004)</f>
        <v>1500</v>
      </c>
      <c r="N12" s="143">
        <f t="shared" si="1"/>
        <v>0.75</v>
      </c>
    </row>
    <row r="13" spans="3:14" s="16" customFormat="1" ht="35.1" customHeight="1" x14ac:dyDescent="0.25">
      <c r="C13" s="136" t="str">
        <f>Analysis!C12</f>
        <v>Tecnología</v>
      </c>
      <c r="D13" s="137">
        <f>IFERROR(COUNTIF(AP!$D$5:$D$2004,Control!C13),"")</f>
        <v>1</v>
      </c>
      <c r="E13" s="132"/>
      <c r="F13" s="125">
        <f ca="1">IFERROR(COUNTIFS(AP!$D$5:$D$2004,Control!$C13,AP!$K$5:$K$2004,Control!F$5),"")</f>
        <v>0</v>
      </c>
      <c r="G13" s="138">
        <f ca="1">IFERROR(COUNTIFS(AP!$D$5:$D$2004,Control!$C13,AP!$K$5:$K$2004,Control!G$5),"")</f>
        <v>0</v>
      </c>
      <c r="H13" s="139">
        <f ca="1">IFERROR(COUNTIFS(AP!$D$5:$D$2004,Control!$C13,AP!$K$5:$K$2004,Control!H$5),"")</f>
        <v>0</v>
      </c>
      <c r="I13" s="140">
        <f ca="1">IFERROR(COUNTIFS(AP!$D$5:$D$2004,Control!$C13,AP!$K$5:$K$2004,Control!I$5),"")</f>
        <v>0</v>
      </c>
      <c r="J13" s="141">
        <f ca="1">IFERROR(COUNTIFS(AP!$D$5:$D$2004,Control!$C13,AP!$K$5:$K$2004,Control!J$5),"")</f>
        <v>1</v>
      </c>
      <c r="K13" s="118">
        <f t="shared" ca="1" si="0"/>
        <v>0</v>
      </c>
      <c r="L13" s="142">
        <f>SUMIF(AP!$D$5:$D$2004,Control!C13,AP!$F$5:$F$2004)</f>
        <v>1000</v>
      </c>
      <c r="M13" s="142">
        <f>SUMIF(AP!$D$5:$D$2004,Control!C13,AP!$G$5:$G$2004)</f>
        <v>800</v>
      </c>
      <c r="N13" s="143">
        <f t="shared" si="1"/>
        <v>0.8</v>
      </c>
    </row>
    <row r="14" spans="3:14" ht="27.6" customHeight="1" x14ac:dyDescent="0.25"/>
    <row r="15" spans="3:14" ht="27.6" customHeight="1" x14ac:dyDescent="0.25"/>
    <row r="16" spans="3:14" ht="27.6" customHeight="1" x14ac:dyDescent="0.25"/>
    <row r="17" ht="27.6" customHeight="1" x14ac:dyDescent="0.25"/>
    <row r="18" ht="27.6" customHeight="1" x14ac:dyDescent="0.25"/>
    <row r="19" ht="27.6" customHeight="1" x14ac:dyDescent="0.25"/>
    <row r="20" ht="27.6" customHeight="1" x14ac:dyDescent="0.25"/>
    <row r="21" ht="27.6" customHeight="1" x14ac:dyDescent="0.25"/>
    <row r="22" ht="27.6" customHeight="1" x14ac:dyDescent="0.25"/>
    <row r="23" ht="27.6" customHeight="1" x14ac:dyDescent="0.25"/>
    <row r="24" ht="27.6" customHeight="1" x14ac:dyDescent="0.25"/>
    <row r="25" ht="27.6" customHeight="1" x14ac:dyDescent="0.25"/>
    <row r="26" ht="27.6" customHeight="1" x14ac:dyDescent="0.25"/>
    <row r="27" ht="27.6" customHeight="1" x14ac:dyDescent="0.25"/>
    <row r="28" ht="27.6" customHeight="1" x14ac:dyDescent="0.25"/>
    <row r="29" ht="27.6" customHeight="1" x14ac:dyDescent="0.25"/>
    <row r="30" ht="27.6" customHeight="1" x14ac:dyDescent="0.25"/>
    <row r="31" ht="27.6" customHeight="1" x14ac:dyDescent="0.25"/>
    <row r="32" ht="27.6" customHeight="1" x14ac:dyDescent="0.25"/>
    <row r="33" ht="27.6" customHeight="1" x14ac:dyDescent="0.25"/>
    <row r="34" ht="27.6" customHeight="1" x14ac:dyDescent="0.25"/>
    <row r="35" ht="27.6" customHeight="1" x14ac:dyDescent="0.25"/>
    <row r="36" ht="27.6" customHeight="1" x14ac:dyDescent="0.25"/>
    <row r="37" ht="27.6" customHeight="1" x14ac:dyDescent="0.25"/>
    <row r="38" ht="27.6" customHeight="1" x14ac:dyDescent="0.25"/>
    <row r="39" ht="27.6" customHeight="1" x14ac:dyDescent="0.25"/>
    <row r="40" ht="27.6" customHeight="1" x14ac:dyDescent="0.25"/>
    <row r="41" ht="27.6" customHeight="1" x14ac:dyDescent="0.25"/>
    <row r="42" ht="27.6" customHeight="1" x14ac:dyDescent="0.25"/>
    <row r="43" ht="27.6" customHeight="1" x14ac:dyDescent="0.25"/>
    <row r="44" ht="27.6" customHeight="1" x14ac:dyDescent="0.25"/>
    <row r="45" ht="27.6" customHeight="1" x14ac:dyDescent="0.25"/>
    <row r="46" ht="27.6" customHeight="1" x14ac:dyDescent="0.25"/>
    <row r="47" ht="27.6" customHeight="1" x14ac:dyDescent="0.25"/>
    <row r="48" ht="27.6" customHeight="1" x14ac:dyDescent="0.25"/>
    <row r="49" ht="27.6" customHeight="1" x14ac:dyDescent="0.25"/>
    <row r="50" ht="27.6" customHeight="1" x14ac:dyDescent="0.25"/>
    <row r="51" ht="27.6" customHeight="1" x14ac:dyDescent="0.25"/>
    <row r="52" ht="27.6" customHeight="1" x14ac:dyDescent="0.25"/>
    <row r="53" ht="27.6" customHeight="1" x14ac:dyDescent="0.25"/>
    <row r="54" ht="27.6" customHeight="1" x14ac:dyDescent="0.25"/>
    <row r="55" ht="27.6" customHeight="1" x14ac:dyDescent="0.25"/>
    <row r="56" ht="27.6" customHeight="1" x14ac:dyDescent="0.25"/>
    <row r="57" ht="27.6" customHeight="1" x14ac:dyDescent="0.25"/>
    <row r="58" ht="27.6" customHeight="1" x14ac:dyDescent="0.25"/>
    <row r="59" ht="27.6" customHeight="1" x14ac:dyDescent="0.25"/>
    <row r="60" ht="27.6" customHeight="1" x14ac:dyDescent="0.25"/>
    <row r="61" ht="27.6" customHeight="1" x14ac:dyDescent="0.25"/>
    <row r="62" ht="27.6" customHeight="1" x14ac:dyDescent="0.25"/>
    <row r="63" ht="27.6" customHeight="1" x14ac:dyDescent="0.25"/>
    <row r="64" ht="27.6" customHeight="1" x14ac:dyDescent="0.25"/>
    <row r="65" ht="27.6" customHeight="1" x14ac:dyDescent="0.25"/>
    <row r="66" ht="27.6" customHeight="1" x14ac:dyDescent="0.25"/>
    <row r="67" ht="27.6" customHeight="1" x14ac:dyDescent="0.25"/>
    <row r="68" ht="27.6" customHeight="1" x14ac:dyDescent="0.25"/>
    <row r="69" ht="27.6" customHeight="1" x14ac:dyDescent="0.25"/>
    <row r="70" ht="27.6" customHeight="1" x14ac:dyDescent="0.25"/>
    <row r="71" ht="27.6" customHeight="1" x14ac:dyDescent="0.25"/>
    <row r="72" ht="27.6" customHeight="1" x14ac:dyDescent="0.25"/>
    <row r="73" ht="27.6" customHeight="1" x14ac:dyDescent="0.25"/>
    <row r="74" ht="27.6" customHeight="1" x14ac:dyDescent="0.25"/>
    <row r="75" ht="27.6" customHeight="1" x14ac:dyDescent="0.25"/>
    <row r="76" ht="27.6" customHeight="1" x14ac:dyDescent="0.25"/>
    <row r="77" ht="27.6" customHeight="1" x14ac:dyDescent="0.25"/>
    <row r="78" ht="27.6" customHeight="1" x14ac:dyDescent="0.25"/>
    <row r="79" ht="27.6" customHeight="1" x14ac:dyDescent="0.25"/>
    <row r="80" ht="27.6" customHeight="1" x14ac:dyDescent="0.25"/>
    <row r="81" ht="27.6" customHeight="1" x14ac:dyDescent="0.25"/>
    <row r="82" ht="27.6" customHeight="1" x14ac:dyDescent="0.25"/>
    <row r="83" ht="27.6" customHeight="1" x14ac:dyDescent="0.25"/>
    <row r="84" ht="27.6" customHeight="1" x14ac:dyDescent="0.25"/>
    <row r="85" ht="27.6" customHeight="1" x14ac:dyDescent="0.25"/>
    <row r="86" ht="27.6" customHeight="1" x14ac:dyDescent="0.25"/>
    <row r="87" ht="27.6" customHeight="1" x14ac:dyDescent="0.25"/>
    <row r="88" ht="27.6" customHeight="1" x14ac:dyDescent="0.25"/>
    <row r="89" ht="27.6" customHeight="1" x14ac:dyDescent="0.25"/>
    <row r="90" ht="27.6" customHeight="1" x14ac:dyDescent="0.25"/>
    <row r="91" ht="27.6" customHeight="1" x14ac:dyDescent="0.25"/>
    <row r="92" ht="27.6" customHeight="1" x14ac:dyDescent="0.25"/>
    <row r="93" ht="27.6" customHeight="1" x14ac:dyDescent="0.25"/>
    <row r="94" ht="27.6" customHeight="1" x14ac:dyDescent="0.25"/>
    <row r="95" ht="27.6" customHeight="1" x14ac:dyDescent="0.25"/>
    <row r="96" ht="27.6" customHeight="1" x14ac:dyDescent="0.25"/>
    <row r="97" ht="27.6" customHeight="1" x14ac:dyDescent="0.25"/>
    <row r="98" ht="27.6" customHeight="1" x14ac:dyDescent="0.25"/>
    <row r="99" ht="27.6" customHeight="1" x14ac:dyDescent="0.25"/>
    <row r="100" ht="27.6" customHeight="1" x14ac:dyDescent="0.25"/>
    <row r="101" ht="27.6" customHeight="1" x14ac:dyDescent="0.25"/>
    <row r="102" ht="27.6" customHeight="1" x14ac:dyDescent="0.25"/>
    <row r="103" ht="27.6" customHeight="1" x14ac:dyDescent="0.25"/>
    <row r="104" ht="27.6" customHeight="1" x14ac:dyDescent="0.25"/>
    <row r="105" ht="27.6" customHeight="1" x14ac:dyDescent="0.25"/>
    <row r="106" ht="27.6" customHeight="1" x14ac:dyDescent="0.25"/>
    <row r="107" ht="27.6" customHeight="1" x14ac:dyDescent="0.25"/>
    <row r="108" ht="27.6" customHeight="1" x14ac:dyDescent="0.25"/>
    <row r="109" ht="27.6" customHeight="1" x14ac:dyDescent="0.25"/>
    <row r="110" ht="27.6" customHeight="1" x14ac:dyDescent="0.25"/>
    <row r="111" ht="27.6" customHeight="1" x14ac:dyDescent="0.25"/>
    <row r="112" ht="27.6" customHeight="1" x14ac:dyDescent="0.25"/>
    <row r="113" ht="27.6" customHeight="1" x14ac:dyDescent="0.25"/>
    <row r="114" ht="27.6" customHeight="1" x14ac:dyDescent="0.25"/>
    <row r="115" ht="27.6" customHeight="1" x14ac:dyDescent="0.25"/>
    <row r="116" ht="27.6" customHeight="1" x14ac:dyDescent="0.25"/>
    <row r="117" ht="27.6" customHeight="1" x14ac:dyDescent="0.25"/>
    <row r="118" ht="27.6" customHeight="1" x14ac:dyDescent="0.25"/>
    <row r="119" ht="27.6" customHeight="1" x14ac:dyDescent="0.25"/>
    <row r="120" ht="27.6" customHeight="1" x14ac:dyDescent="0.25"/>
    <row r="121" ht="27.6" customHeight="1" x14ac:dyDescent="0.25"/>
    <row r="122" ht="27.6" customHeight="1" x14ac:dyDescent="0.25"/>
    <row r="123" ht="27.6" customHeight="1" x14ac:dyDescent="0.25"/>
    <row r="124" ht="27.6" customHeight="1" x14ac:dyDescent="0.25"/>
    <row r="125" ht="27.6" customHeight="1" x14ac:dyDescent="0.25"/>
    <row r="126" ht="27.6" customHeight="1" x14ac:dyDescent="0.25"/>
    <row r="127" ht="27.6" customHeight="1" x14ac:dyDescent="0.25"/>
    <row r="128" ht="27.6" customHeight="1" x14ac:dyDescent="0.25"/>
    <row r="129" ht="27.6" customHeight="1" x14ac:dyDescent="0.25"/>
    <row r="130" ht="27.6" customHeight="1" x14ac:dyDescent="0.25"/>
    <row r="131" ht="27.6" customHeight="1" x14ac:dyDescent="0.25"/>
    <row r="132" ht="27.6" customHeight="1" x14ac:dyDescent="0.25"/>
    <row r="133" ht="27.6" customHeight="1" x14ac:dyDescent="0.25"/>
    <row r="134" ht="27.6" customHeight="1" x14ac:dyDescent="0.25"/>
    <row r="135" ht="27.6" customHeight="1" x14ac:dyDescent="0.25"/>
    <row r="136" ht="27.6" customHeight="1" x14ac:dyDescent="0.25"/>
    <row r="137" ht="27.6" customHeight="1" x14ac:dyDescent="0.25"/>
    <row r="138" ht="27.6" customHeight="1" x14ac:dyDescent="0.25"/>
    <row r="139" ht="27.6" customHeight="1" x14ac:dyDescent="0.25"/>
    <row r="140" ht="27.6" customHeight="1" x14ac:dyDescent="0.25"/>
    <row r="141" ht="27.6" customHeight="1" x14ac:dyDescent="0.25"/>
    <row r="142" ht="27.6" customHeight="1" x14ac:dyDescent="0.25"/>
    <row r="143" ht="27.6" customHeight="1" x14ac:dyDescent="0.25"/>
    <row r="144" ht="27.6" customHeight="1" x14ac:dyDescent="0.25"/>
    <row r="145" ht="27.6" customHeight="1" x14ac:dyDescent="0.25"/>
    <row r="146" ht="27.6" customHeight="1" x14ac:dyDescent="0.25"/>
    <row r="147" ht="27.6" customHeight="1" x14ac:dyDescent="0.25"/>
    <row r="148" ht="27.6" customHeight="1" x14ac:dyDescent="0.25"/>
    <row r="149" ht="27.6" customHeight="1" x14ac:dyDescent="0.25"/>
    <row r="150" ht="27.6" customHeight="1" x14ac:dyDescent="0.25"/>
    <row r="151" ht="27.6" customHeight="1" x14ac:dyDescent="0.25"/>
    <row r="152" ht="27.6" customHeight="1" x14ac:dyDescent="0.25"/>
    <row r="153" ht="27.6" customHeight="1" x14ac:dyDescent="0.25"/>
    <row r="154" ht="27.6" customHeight="1" x14ac:dyDescent="0.25"/>
    <row r="155" ht="27.6" customHeight="1" x14ac:dyDescent="0.25"/>
    <row r="156" ht="27.6" customHeight="1" x14ac:dyDescent="0.25"/>
    <row r="157" ht="27.6" customHeight="1" x14ac:dyDescent="0.25"/>
    <row r="158" ht="27.6" customHeight="1" x14ac:dyDescent="0.25"/>
    <row r="159" ht="27.6" customHeight="1" x14ac:dyDescent="0.25"/>
    <row r="160" ht="27.6" customHeight="1" x14ac:dyDescent="0.25"/>
    <row r="161" ht="27.6" customHeight="1" x14ac:dyDescent="0.25"/>
    <row r="162" ht="27.6" customHeight="1" x14ac:dyDescent="0.25"/>
    <row r="163" ht="27.6" customHeight="1" x14ac:dyDescent="0.25"/>
    <row r="164" ht="27.6" customHeight="1" x14ac:dyDescent="0.25"/>
    <row r="165" ht="27.6" customHeight="1" x14ac:dyDescent="0.25"/>
    <row r="166" ht="27.6" customHeight="1" x14ac:dyDescent="0.25"/>
    <row r="167" ht="27.6" customHeight="1" x14ac:dyDescent="0.25"/>
    <row r="168" ht="27.6" customHeight="1" x14ac:dyDescent="0.25"/>
    <row r="169" ht="27.6" customHeight="1" x14ac:dyDescent="0.25"/>
    <row r="170" ht="27.6" customHeight="1" x14ac:dyDescent="0.25"/>
    <row r="171" ht="27.6" customHeight="1" x14ac:dyDescent="0.25"/>
    <row r="172" ht="27.6" customHeight="1" x14ac:dyDescent="0.25"/>
    <row r="173" ht="27.6" customHeight="1" x14ac:dyDescent="0.25"/>
    <row r="174" ht="27.6" customHeight="1" x14ac:dyDescent="0.25"/>
    <row r="175" ht="27.6" customHeight="1" x14ac:dyDescent="0.25"/>
    <row r="176" ht="27.6" customHeight="1" x14ac:dyDescent="0.25"/>
    <row r="177" ht="27.6" customHeight="1" x14ac:dyDescent="0.25"/>
    <row r="178" ht="27.6" customHeight="1" x14ac:dyDescent="0.25"/>
    <row r="179" ht="27.6" customHeight="1" x14ac:dyDescent="0.25"/>
    <row r="180" ht="27.6" customHeight="1" x14ac:dyDescent="0.25"/>
    <row r="181" ht="27.6" customHeight="1" x14ac:dyDescent="0.25"/>
    <row r="182" ht="27.6" customHeight="1" x14ac:dyDescent="0.25"/>
    <row r="183" ht="27.6" customHeight="1" x14ac:dyDescent="0.25"/>
    <row r="184" ht="27.6" customHeight="1" x14ac:dyDescent="0.25"/>
    <row r="185" ht="27.6" customHeight="1" x14ac:dyDescent="0.25"/>
    <row r="186" ht="27.6" customHeight="1" x14ac:dyDescent="0.25"/>
    <row r="187" ht="27.6" customHeight="1" x14ac:dyDescent="0.25"/>
    <row r="188" ht="27.6" customHeight="1" x14ac:dyDescent="0.25"/>
    <row r="189" ht="27.6" customHeight="1" x14ac:dyDescent="0.25"/>
    <row r="190" ht="27.6" customHeight="1" x14ac:dyDescent="0.25"/>
    <row r="191" ht="27.6" customHeight="1" x14ac:dyDescent="0.25"/>
    <row r="192" ht="27.6" customHeight="1" x14ac:dyDescent="0.25"/>
    <row r="193" ht="27.6" customHeight="1" x14ac:dyDescent="0.25"/>
    <row r="194" ht="27.6" customHeight="1" x14ac:dyDescent="0.25"/>
    <row r="195" ht="27.6" customHeight="1" x14ac:dyDescent="0.25"/>
    <row r="196" ht="27.6" customHeight="1" x14ac:dyDescent="0.25"/>
    <row r="197" ht="27.6" customHeight="1" x14ac:dyDescent="0.25"/>
    <row r="198" ht="27.6" customHeight="1" x14ac:dyDescent="0.25"/>
    <row r="199" ht="27.6" customHeight="1" x14ac:dyDescent="0.25"/>
    <row r="200" ht="27.6" customHeight="1" x14ac:dyDescent="0.25"/>
    <row r="201" ht="27.6" customHeight="1" x14ac:dyDescent="0.25"/>
    <row r="202" ht="27.6" customHeight="1" x14ac:dyDescent="0.25"/>
    <row r="203" ht="27.6" customHeight="1" x14ac:dyDescent="0.25"/>
    <row r="204" ht="27.6" customHeight="1" x14ac:dyDescent="0.25"/>
    <row r="205" ht="27.6" customHeight="1" x14ac:dyDescent="0.25"/>
    <row r="206" ht="27.6" customHeight="1" x14ac:dyDescent="0.25"/>
    <row r="207" ht="27.6" customHeight="1" x14ac:dyDescent="0.25"/>
    <row r="208" ht="27.6" customHeight="1" x14ac:dyDescent="0.25"/>
    <row r="209" ht="27.6" customHeight="1" x14ac:dyDescent="0.25"/>
    <row r="210" ht="27.6" customHeight="1" x14ac:dyDescent="0.25"/>
    <row r="211" ht="27.6" customHeight="1" x14ac:dyDescent="0.25"/>
    <row r="212" ht="27.6" customHeight="1" x14ac:dyDescent="0.25"/>
    <row r="213" ht="27.6" customHeight="1" x14ac:dyDescent="0.25"/>
    <row r="214" ht="27.6" customHeight="1" x14ac:dyDescent="0.25"/>
    <row r="215" ht="27.6" customHeight="1" x14ac:dyDescent="0.25"/>
    <row r="216" ht="27.6" customHeight="1" x14ac:dyDescent="0.25"/>
    <row r="217" ht="27.6" customHeight="1" x14ac:dyDescent="0.25"/>
    <row r="218" ht="27.6" customHeight="1" x14ac:dyDescent="0.25"/>
    <row r="219" ht="27.6" customHeight="1" x14ac:dyDescent="0.25"/>
    <row r="220" ht="27.6" customHeight="1" x14ac:dyDescent="0.25"/>
    <row r="221" ht="27.6" customHeight="1" x14ac:dyDescent="0.25"/>
    <row r="222" ht="27.6" customHeight="1" x14ac:dyDescent="0.25"/>
    <row r="223" ht="27.6" customHeight="1" x14ac:dyDescent="0.25"/>
    <row r="224" ht="27.6" customHeight="1" x14ac:dyDescent="0.25"/>
    <row r="225" ht="27.6" customHeight="1" x14ac:dyDescent="0.25"/>
    <row r="226" ht="27.6" customHeight="1" x14ac:dyDescent="0.25"/>
    <row r="227" ht="27.6" customHeight="1" x14ac:dyDescent="0.25"/>
    <row r="228" ht="27.6" customHeight="1" x14ac:dyDescent="0.25"/>
    <row r="229" ht="27.6" customHeight="1" x14ac:dyDescent="0.25"/>
    <row r="230" ht="27.6" customHeight="1" x14ac:dyDescent="0.25"/>
    <row r="231" ht="27.6" customHeight="1" x14ac:dyDescent="0.25"/>
    <row r="232" ht="27.6" customHeight="1" x14ac:dyDescent="0.25"/>
    <row r="233" ht="27.6" customHeight="1" x14ac:dyDescent="0.25"/>
    <row r="234" ht="27.6" customHeight="1" x14ac:dyDescent="0.25"/>
    <row r="235" ht="27.6" customHeight="1" x14ac:dyDescent="0.25"/>
    <row r="236" ht="27.6" customHeight="1" x14ac:dyDescent="0.25"/>
    <row r="237" ht="27.6" customHeight="1" x14ac:dyDescent="0.25"/>
    <row r="238" ht="27.6" customHeight="1" x14ac:dyDescent="0.25"/>
    <row r="239" ht="27.6" customHeight="1" x14ac:dyDescent="0.25"/>
    <row r="240" ht="27.6" customHeight="1" x14ac:dyDescent="0.25"/>
    <row r="241" ht="27.6" customHeight="1" x14ac:dyDescent="0.25"/>
    <row r="242" ht="27.6" customHeight="1" x14ac:dyDescent="0.25"/>
    <row r="243" ht="27.6" customHeight="1" x14ac:dyDescent="0.25"/>
    <row r="244" ht="27.6" customHeight="1" x14ac:dyDescent="0.25"/>
    <row r="245" ht="27.6" customHeight="1" x14ac:dyDescent="0.25"/>
    <row r="246" ht="27.6" customHeight="1" x14ac:dyDescent="0.25"/>
    <row r="247" ht="27.6" customHeight="1" x14ac:dyDescent="0.25"/>
    <row r="248" ht="27.6" customHeight="1" x14ac:dyDescent="0.25"/>
    <row r="249" ht="27.6" customHeight="1" x14ac:dyDescent="0.25"/>
    <row r="250" ht="27.6" customHeight="1" x14ac:dyDescent="0.25"/>
    <row r="251" ht="27.6" customHeight="1" x14ac:dyDescent="0.25"/>
    <row r="252" ht="27.6" customHeight="1" x14ac:dyDescent="0.25"/>
    <row r="253" ht="27.6" customHeight="1" x14ac:dyDescent="0.25"/>
    <row r="254" ht="27.6" customHeight="1" x14ac:dyDescent="0.25"/>
    <row r="255" ht="27.6" customHeight="1" x14ac:dyDescent="0.25"/>
    <row r="256" ht="27.6" customHeight="1" x14ac:dyDescent="0.25"/>
    <row r="257" ht="27.6" customHeight="1" x14ac:dyDescent="0.25"/>
    <row r="258" ht="27.6" customHeight="1" x14ac:dyDescent="0.25"/>
    <row r="259" ht="27.6" customHeight="1" x14ac:dyDescent="0.25"/>
    <row r="260" ht="27.6" customHeight="1" x14ac:dyDescent="0.25"/>
    <row r="261" ht="27.6" customHeight="1" x14ac:dyDescent="0.25"/>
    <row r="262" ht="27.6" customHeight="1" x14ac:dyDescent="0.25"/>
    <row r="263" ht="27.6" customHeight="1" x14ac:dyDescent="0.25"/>
    <row r="264" ht="27.6" customHeight="1" x14ac:dyDescent="0.25"/>
    <row r="265" ht="27.6" customHeight="1" x14ac:dyDescent="0.25"/>
    <row r="266" ht="27.6" customHeight="1" x14ac:dyDescent="0.25"/>
    <row r="267" ht="27.6" customHeight="1" x14ac:dyDescent="0.25"/>
    <row r="268" ht="27.6" customHeight="1" x14ac:dyDescent="0.25"/>
    <row r="269" ht="27.6" customHeight="1" x14ac:dyDescent="0.25"/>
    <row r="270" ht="27.6" customHeight="1" x14ac:dyDescent="0.25"/>
    <row r="271" ht="27.6" customHeight="1" x14ac:dyDescent="0.25"/>
    <row r="272" ht="27.6" customHeight="1" x14ac:dyDescent="0.25"/>
    <row r="273" ht="27.6" customHeight="1" x14ac:dyDescent="0.25"/>
    <row r="274" ht="27.6" customHeight="1" x14ac:dyDescent="0.25"/>
    <row r="275" ht="27.6" customHeight="1" x14ac:dyDescent="0.25"/>
    <row r="276" ht="27.6" customHeight="1" x14ac:dyDescent="0.25"/>
    <row r="277" ht="27.6" customHeight="1" x14ac:dyDescent="0.25"/>
    <row r="278" ht="27.6" customHeight="1" x14ac:dyDescent="0.25"/>
    <row r="279" ht="27.6" customHeight="1" x14ac:dyDescent="0.25"/>
    <row r="280" ht="27.6" customHeight="1" x14ac:dyDescent="0.25"/>
    <row r="281" ht="27.6" customHeight="1" x14ac:dyDescent="0.25"/>
    <row r="282" ht="27.6" customHeight="1" x14ac:dyDescent="0.25"/>
    <row r="283" ht="27.6" customHeight="1" x14ac:dyDescent="0.25"/>
    <row r="284" ht="27.6" customHeight="1" x14ac:dyDescent="0.25"/>
    <row r="285" ht="27.6" customHeight="1" x14ac:dyDescent="0.25"/>
    <row r="286" ht="27.6" customHeight="1" x14ac:dyDescent="0.25"/>
    <row r="287" ht="27.6" customHeight="1" x14ac:dyDescent="0.25"/>
    <row r="288" ht="27.6" customHeight="1" x14ac:dyDescent="0.25"/>
    <row r="289" ht="27.6" customHeight="1" x14ac:dyDescent="0.25"/>
    <row r="290" ht="27.6" customHeight="1" x14ac:dyDescent="0.25"/>
    <row r="291" ht="27.6" customHeight="1" x14ac:dyDescent="0.25"/>
    <row r="292" ht="27.6" customHeight="1" x14ac:dyDescent="0.25"/>
    <row r="293" ht="27.6" customHeight="1" x14ac:dyDescent="0.25"/>
    <row r="294" ht="27.6" customHeight="1" x14ac:dyDescent="0.25"/>
    <row r="295" ht="27.6" customHeight="1" x14ac:dyDescent="0.25"/>
    <row r="296" ht="27.6" customHeight="1" x14ac:dyDescent="0.25"/>
    <row r="297" ht="27.6" customHeight="1" x14ac:dyDescent="0.25"/>
    <row r="298" ht="27.6" customHeight="1" x14ac:dyDescent="0.25"/>
    <row r="299" ht="27.6" customHeight="1" x14ac:dyDescent="0.25"/>
    <row r="300" ht="27.6" customHeight="1" x14ac:dyDescent="0.25"/>
    <row r="301" ht="27.6" customHeight="1" x14ac:dyDescent="0.25"/>
    <row r="302" ht="27.6" customHeight="1" x14ac:dyDescent="0.25"/>
    <row r="303" ht="27.6" customHeight="1" x14ac:dyDescent="0.25"/>
    <row r="304" ht="27.6" customHeight="1" x14ac:dyDescent="0.25"/>
    <row r="305" ht="27.6" customHeight="1" x14ac:dyDescent="0.25"/>
    <row r="306" ht="27.6" customHeight="1" x14ac:dyDescent="0.25"/>
    <row r="307" ht="27.6" customHeight="1" x14ac:dyDescent="0.25"/>
    <row r="308" ht="27.6" customHeight="1" x14ac:dyDescent="0.25"/>
    <row r="309" ht="27.6" customHeight="1" x14ac:dyDescent="0.25"/>
    <row r="310" ht="27.6" customHeight="1" x14ac:dyDescent="0.25"/>
    <row r="311" ht="27.6" customHeight="1" x14ac:dyDescent="0.25"/>
    <row r="312" ht="27.6" customHeight="1" x14ac:dyDescent="0.25"/>
    <row r="313" ht="27.6" customHeight="1" x14ac:dyDescent="0.25"/>
    <row r="314" ht="27.6" customHeight="1" x14ac:dyDescent="0.25"/>
    <row r="315" ht="27.6" customHeight="1" x14ac:dyDescent="0.25"/>
    <row r="316" ht="27.6" customHeight="1" x14ac:dyDescent="0.25"/>
    <row r="317" ht="27.6" customHeight="1" x14ac:dyDescent="0.25"/>
    <row r="318" ht="27.6" customHeight="1" x14ac:dyDescent="0.25"/>
    <row r="319" ht="27.6" customHeight="1" x14ac:dyDescent="0.25"/>
    <row r="320" ht="27.6" customHeight="1" x14ac:dyDescent="0.25"/>
    <row r="321" ht="27.6" customHeight="1" x14ac:dyDescent="0.25"/>
    <row r="322" ht="27.6" customHeight="1" x14ac:dyDescent="0.25"/>
    <row r="323" ht="27.6" customHeight="1" x14ac:dyDescent="0.25"/>
    <row r="324" ht="27.6" customHeight="1" x14ac:dyDescent="0.25"/>
    <row r="325" ht="27.6" customHeight="1" x14ac:dyDescent="0.25"/>
    <row r="326" ht="27.6" customHeight="1" x14ac:dyDescent="0.25"/>
    <row r="327" ht="27.6" customHeight="1" x14ac:dyDescent="0.25"/>
    <row r="328" ht="27.6" customHeight="1" x14ac:dyDescent="0.25"/>
    <row r="329" ht="27.6" customHeight="1" x14ac:dyDescent="0.25"/>
    <row r="330" ht="27.6" customHeight="1" x14ac:dyDescent="0.25"/>
    <row r="331" ht="27.6" customHeight="1" x14ac:dyDescent="0.25"/>
    <row r="332" ht="27.6" customHeight="1" x14ac:dyDescent="0.25"/>
    <row r="333" ht="27.6" customHeight="1" x14ac:dyDescent="0.25"/>
    <row r="334" ht="27.6" customHeight="1" x14ac:dyDescent="0.25"/>
    <row r="335" ht="27.6" customHeight="1" x14ac:dyDescent="0.25"/>
    <row r="336" ht="27.6" customHeight="1" x14ac:dyDescent="0.25"/>
    <row r="337" ht="27.6" customHeight="1" x14ac:dyDescent="0.25"/>
    <row r="338" ht="27.6" customHeight="1" x14ac:dyDescent="0.25"/>
    <row r="339" ht="27.6" customHeight="1" x14ac:dyDescent="0.25"/>
    <row r="340" ht="27.6" customHeight="1" x14ac:dyDescent="0.25"/>
    <row r="341" ht="27.6" customHeight="1" x14ac:dyDescent="0.25"/>
    <row r="342" ht="27.6" customHeight="1" x14ac:dyDescent="0.25"/>
    <row r="343" ht="27.6" customHeight="1" x14ac:dyDescent="0.25"/>
    <row r="344" ht="27.6" customHeight="1" x14ac:dyDescent="0.25"/>
    <row r="345" ht="27.6" customHeight="1" x14ac:dyDescent="0.25"/>
    <row r="346" ht="27.6" customHeight="1" x14ac:dyDescent="0.25"/>
    <row r="347" ht="27.6" customHeight="1" x14ac:dyDescent="0.25"/>
    <row r="348" ht="27.6" customHeight="1" x14ac:dyDescent="0.25"/>
    <row r="349" ht="27.6" customHeight="1" x14ac:dyDescent="0.25"/>
    <row r="350" ht="27.6" customHeight="1" x14ac:dyDescent="0.25"/>
    <row r="351" ht="27.6" customHeight="1" x14ac:dyDescent="0.25"/>
    <row r="352" ht="27.6" customHeight="1" x14ac:dyDescent="0.25"/>
    <row r="353" ht="27.6" customHeight="1" x14ac:dyDescent="0.25"/>
    <row r="354" ht="27.6" customHeight="1" x14ac:dyDescent="0.25"/>
    <row r="355" ht="27.6" customHeight="1" x14ac:dyDescent="0.25"/>
    <row r="356" ht="27.6" customHeight="1" x14ac:dyDescent="0.25"/>
    <row r="357" ht="27.6" customHeight="1" x14ac:dyDescent="0.25"/>
    <row r="358" ht="27.6" customHeight="1" x14ac:dyDescent="0.25"/>
    <row r="359" ht="27.6" customHeight="1" x14ac:dyDescent="0.25"/>
    <row r="360" ht="27.6" customHeight="1" x14ac:dyDescent="0.25"/>
    <row r="361" ht="27.6" customHeight="1" x14ac:dyDescent="0.25"/>
    <row r="362" ht="27.6" customHeight="1" x14ac:dyDescent="0.25"/>
    <row r="363" ht="27.6" customHeight="1" x14ac:dyDescent="0.25"/>
    <row r="364" ht="27.6" customHeight="1" x14ac:dyDescent="0.25"/>
    <row r="365" ht="27.6" customHeight="1" x14ac:dyDescent="0.25"/>
    <row r="366" ht="27.6" customHeight="1" x14ac:dyDescent="0.25"/>
    <row r="367" ht="27.6" customHeight="1" x14ac:dyDescent="0.25"/>
    <row r="368" ht="27.6" customHeight="1" x14ac:dyDescent="0.25"/>
    <row r="369" ht="27.6" customHeight="1" x14ac:dyDescent="0.25"/>
    <row r="370" ht="27.6" customHeight="1" x14ac:dyDescent="0.25"/>
    <row r="371" ht="27.6" customHeight="1" x14ac:dyDescent="0.25"/>
    <row r="372" ht="27.6" customHeight="1" x14ac:dyDescent="0.25"/>
    <row r="373" ht="27.6" customHeight="1" x14ac:dyDescent="0.25"/>
    <row r="374" ht="27.6" customHeight="1" x14ac:dyDescent="0.25"/>
    <row r="375" ht="27.6" customHeight="1" x14ac:dyDescent="0.25"/>
    <row r="376" ht="27.6" customHeight="1" x14ac:dyDescent="0.25"/>
    <row r="377" ht="27.6" customHeight="1" x14ac:dyDescent="0.25"/>
    <row r="378" ht="27.6" customHeight="1" x14ac:dyDescent="0.25"/>
    <row r="379" ht="27.6" customHeight="1" x14ac:dyDescent="0.25"/>
    <row r="380" ht="27.6" customHeight="1" x14ac:dyDescent="0.25"/>
    <row r="381" ht="27.6" customHeight="1" x14ac:dyDescent="0.25"/>
    <row r="382" ht="27.6" customHeight="1" x14ac:dyDescent="0.25"/>
    <row r="383" ht="27.6" customHeight="1" x14ac:dyDescent="0.25"/>
    <row r="384" ht="27.6" customHeight="1" x14ac:dyDescent="0.25"/>
    <row r="385" ht="27.6" customHeight="1" x14ac:dyDescent="0.25"/>
    <row r="386" ht="27.6" customHeight="1" x14ac:dyDescent="0.25"/>
    <row r="387" ht="27.6" customHeight="1" x14ac:dyDescent="0.25"/>
    <row r="388" ht="27.6" customHeight="1" x14ac:dyDescent="0.25"/>
    <row r="389" ht="27.6" customHeight="1" x14ac:dyDescent="0.25"/>
    <row r="390" ht="27.6" customHeight="1" x14ac:dyDescent="0.25"/>
    <row r="391" ht="27.6" customHeight="1" x14ac:dyDescent="0.25"/>
    <row r="392" ht="27.6" customHeight="1" x14ac:dyDescent="0.25"/>
    <row r="393" ht="27.6" customHeight="1" x14ac:dyDescent="0.25"/>
    <row r="394" ht="27.6" customHeight="1" x14ac:dyDescent="0.25"/>
    <row r="395" ht="27.6" customHeight="1" x14ac:dyDescent="0.25"/>
    <row r="396" ht="27.6" customHeight="1" x14ac:dyDescent="0.25"/>
    <row r="397" ht="27.6" customHeight="1" x14ac:dyDescent="0.25"/>
    <row r="398" ht="27.6" customHeight="1" x14ac:dyDescent="0.25"/>
    <row r="399" ht="27.6" customHeight="1" x14ac:dyDescent="0.25"/>
    <row r="400" ht="27.6" customHeight="1" x14ac:dyDescent="0.25"/>
    <row r="401" ht="27.6" customHeight="1" x14ac:dyDescent="0.25"/>
    <row r="402" ht="27.6" customHeight="1" x14ac:dyDescent="0.25"/>
    <row r="403" ht="27.6" customHeight="1" x14ac:dyDescent="0.25"/>
    <row r="404" ht="27.6" customHeight="1" x14ac:dyDescent="0.25"/>
    <row r="405" ht="27.6" customHeight="1" x14ac:dyDescent="0.25"/>
    <row r="406" ht="27.6" customHeight="1" x14ac:dyDescent="0.25"/>
    <row r="407" ht="27.6" customHeight="1" x14ac:dyDescent="0.25"/>
    <row r="408" ht="27.6" customHeight="1" x14ac:dyDescent="0.25"/>
    <row r="409" ht="27.6" customHeight="1" x14ac:dyDescent="0.25"/>
    <row r="410" ht="27.6" customHeight="1" x14ac:dyDescent="0.25"/>
    <row r="411" ht="27.6" customHeight="1" x14ac:dyDescent="0.25"/>
    <row r="412" ht="27.6" customHeight="1" x14ac:dyDescent="0.25"/>
    <row r="413" ht="27.6" customHeight="1" x14ac:dyDescent="0.25"/>
    <row r="414" ht="27.6" customHeight="1" x14ac:dyDescent="0.25"/>
    <row r="415" ht="27.6" customHeight="1" x14ac:dyDescent="0.25"/>
    <row r="41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</sheetData>
  <sheetProtection formatCells="0" formatColumns="0" formatRows="0" selectLockedCells="1" sort="0" autoFilter="0" pivotTables="0"/>
  <phoneticPr fontId="2" type="noConversion"/>
  <pageMargins left="0.511811024" right="0.511811024" top="0.78740157499999996" bottom="0.78740157499999996" header="0.31496062000000002" footer="0.31496062000000002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3254-F00C-44F2-9502-FC4AC5873809}">
  <sheetPr codeName="Sheet13">
    <pageSetUpPr fitToPage="1"/>
  </sheetPr>
  <dimension ref="C1:V1781"/>
  <sheetViews>
    <sheetView showGridLines="0" showRowColHeaders="0" topLeftCell="E1" zoomScaleNormal="100" workbookViewId="0"/>
  </sheetViews>
  <sheetFormatPr baseColWidth="10" defaultColWidth="8.85546875" defaultRowHeight="15" x14ac:dyDescent="0.25"/>
  <cols>
    <col min="1" max="3" width="1.7109375" style="7" customWidth="1"/>
    <col min="4" max="4" width="31.28515625" style="7" customWidth="1"/>
    <col min="5" max="5" width="16.28515625" style="7" customWidth="1"/>
    <col min="6" max="7" width="19.28515625" style="7" customWidth="1"/>
    <col min="8" max="14" width="8.85546875" style="7"/>
    <col min="15" max="15" width="4.7109375" style="7" customWidth="1"/>
    <col min="16" max="20" width="8.85546875" style="7"/>
    <col min="21" max="21" width="11.42578125" style="7" customWidth="1"/>
    <col min="22" max="16384" width="8.85546875" style="7"/>
  </cols>
  <sheetData>
    <row r="1" spans="3:22" s="4" customFormat="1" ht="39" customHeight="1" x14ac:dyDescent="0.25"/>
    <row r="2" spans="3:22" s="5" customFormat="1" ht="26.1" customHeight="1" x14ac:dyDescent="0.25"/>
    <row r="3" spans="3:22" s="6" customFormat="1" ht="37.9" customHeight="1" x14ac:dyDescent="0.25">
      <c r="C3" s="11"/>
    </row>
    <row r="4" spans="3:22" s="8" customFormat="1" ht="30" customHeight="1" x14ac:dyDescent="0.25">
      <c r="D4" s="144" t="s">
        <v>202</v>
      </c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</row>
    <row r="5" spans="3:22" ht="39.950000000000003" customHeight="1" x14ac:dyDescent="0.25">
      <c r="D5" s="146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</row>
    <row r="6" spans="3:22" ht="27.6" customHeight="1" x14ac:dyDescent="0.25">
      <c r="D6" s="147" t="s">
        <v>203</v>
      </c>
      <c r="E6" s="188" t="str">
        <f>Settings!$C$7</f>
        <v>Empresas X</v>
      </c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80"/>
      <c r="U6" s="80"/>
      <c r="V6" s="80"/>
    </row>
    <row r="7" spans="3:22" ht="27.6" customHeight="1" x14ac:dyDescent="0.25">
      <c r="D7" s="147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</row>
    <row r="8" spans="3:22" ht="27.6" customHeight="1" x14ac:dyDescent="0.25">
      <c r="D8" s="147" t="s">
        <v>204</v>
      </c>
      <c r="E8" s="188" t="str">
        <f>Settings!$C$9</f>
        <v>Andres Silva</v>
      </c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80"/>
      <c r="U8" s="80"/>
      <c r="V8" s="80"/>
    </row>
    <row r="9" spans="3:22" ht="39.950000000000003" customHeight="1" x14ac:dyDescent="0.9"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80"/>
      <c r="U9" s="80"/>
      <c r="V9" s="80"/>
    </row>
    <row r="10" spans="3:22" s="59" customFormat="1" ht="52.15" customHeight="1" x14ac:dyDescent="0.25">
      <c r="D10" s="150" t="s">
        <v>207</v>
      </c>
      <c r="E10" s="151"/>
      <c r="F10" s="151"/>
      <c r="G10" s="151"/>
      <c r="H10" s="151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</row>
    <row r="11" spans="3:22" s="62" customFormat="1" ht="54" customHeight="1" x14ac:dyDescent="0.25">
      <c r="D11" s="147" t="s">
        <v>208</v>
      </c>
      <c r="E11" s="153"/>
      <c r="F11" s="153"/>
      <c r="G11" s="153"/>
      <c r="H11" s="153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</row>
    <row r="12" spans="3:22" s="62" customFormat="1" ht="54" customHeight="1" x14ac:dyDescent="0.25">
      <c r="D12" s="147" t="s">
        <v>14</v>
      </c>
      <c r="E12" s="153"/>
      <c r="F12" s="153"/>
      <c r="G12" s="153"/>
      <c r="H12" s="153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</row>
    <row r="13" spans="3:22" s="62" customFormat="1" ht="54" customHeight="1" x14ac:dyDescent="0.25">
      <c r="D13" s="147" t="s">
        <v>209</v>
      </c>
      <c r="E13" s="153"/>
      <c r="F13" s="153"/>
      <c r="G13" s="153"/>
      <c r="H13" s="153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</row>
    <row r="14" spans="3:22" ht="107.25" customHeight="1" x14ac:dyDescent="0.25"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</row>
    <row r="15" spans="3:22" ht="92.25" customHeight="1" x14ac:dyDescent="0.25"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</row>
    <row r="16" spans="3:22" ht="111.75" customHeight="1" x14ac:dyDescent="0.25"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</row>
    <row r="17" spans="4:22" ht="59.45" customHeight="1" x14ac:dyDescent="0.25">
      <c r="D17" s="150" t="str">
        <f>UPPER(D11)</f>
        <v>1. DIAGNÓSTICO DE LA EMPRESA</v>
      </c>
      <c r="E17" s="150"/>
      <c r="F17" s="150"/>
      <c r="G17" s="150"/>
      <c r="H17" s="15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</row>
    <row r="18" spans="4:22" ht="27.6" customHeight="1" x14ac:dyDescent="0.25"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</row>
    <row r="19" spans="4:22" s="16" customFormat="1" ht="44.45" customHeight="1" x14ac:dyDescent="0.25">
      <c r="D19" s="155" t="s">
        <v>210</v>
      </c>
      <c r="E19" s="156"/>
      <c r="F19" s="155" t="s">
        <v>211</v>
      </c>
      <c r="G19" s="156"/>
      <c r="H19" s="156"/>
      <c r="I19" s="132"/>
      <c r="J19" s="132"/>
      <c r="K19" s="132"/>
      <c r="L19" s="132"/>
      <c r="M19" s="132"/>
      <c r="N19" s="132"/>
      <c r="O19" s="132"/>
      <c r="P19" s="155" t="s">
        <v>211</v>
      </c>
      <c r="Q19" s="132"/>
      <c r="R19" s="132"/>
      <c r="S19" s="132"/>
      <c r="T19" s="132"/>
      <c r="U19" s="132"/>
      <c r="V19" s="132"/>
    </row>
    <row r="20" spans="4:22" ht="27.6" customHeight="1" x14ac:dyDescent="0.25"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</row>
    <row r="21" spans="4:22" ht="27.6" customHeight="1" x14ac:dyDescent="0.25"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</row>
    <row r="22" spans="4:22" ht="82.9" customHeight="1" x14ac:dyDescent="0.25"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</row>
    <row r="23" spans="4:22" ht="27.6" customHeight="1" x14ac:dyDescent="0.25"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</row>
    <row r="24" spans="4:22" ht="27.6" customHeight="1" x14ac:dyDescent="0.25"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</row>
    <row r="25" spans="4:22" ht="27.6" customHeight="1" x14ac:dyDescent="0.25"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</row>
    <row r="26" spans="4:22" ht="27.6" customHeight="1" x14ac:dyDescent="0.25"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</row>
    <row r="27" spans="4:22" ht="27.6" customHeight="1" x14ac:dyDescent="0.25"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</row>
    <row r="28" spans="4:22" ht="27.6" customHeight="1" x14ac:dyDescent="0.25"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  <row r="29" spans="4:22" ht="27.6" customHeight="1" x14ac:dyDescent="0.25"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</row>
    <row r="30" spans="4:22" ht="27.6" customHeight="1" x14ac:dyDescent="0.25">
      <c r="D30" s="155" t="s">
        <v>212</v>
      </c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</row>
    <row r="31" spans="4:22" ht="18" customHeight="1" x14ac:dyDescent="0.25"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</row>
    <row r="32" spans="4:22" ht="36.6" customHeight="1" x14ac:dyDescent="0.25"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</row>
    <row r="33" spans="4:22" ht="36.6" customHeight="1" x14ac:dyDescent="0.25">
      <c r="D33" s="190"/>
      <c r="E33" s="190"/>
      <c r="F33" s="190"/>
      <c r="G33" s="190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  <c r="S33" s="190"/>
      <c r="T33" s="190"/>
      <c r="U33" s="190"/>
    </row>
    <row r="34" spans="4:22" ht="36.6" customHeight="1" x14ac:dyDescent="0.25">
      <c r="D34" s="190"/>
      <c r="E34" s="190"/>
      <c r="F34" s="190"/>
      <c r="G34" s="190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  <c r="S34" s="190"/>
      <c r="T34" s="190"/>
      <c r="U34" s="190"/>
    </row>
    <row r="35" spans="4:22" ht="36.6" customHeight="1" x14ac:dyDescent="0.25">
      <c r="D35" s="190"/>
      <c r="E35" s="190"/>
      <c r="F35" s="190"/>
      <c r="G35" s="190"/>
      <c r="H35" s="190"/>
      <c r="I35" s="190"/>
      <c r="J35" s="190"/>
      <c r="K35" s="190"/>
      <c r="L35" s="190"/>
      <c r="M35" s="190"/>
      <c r="N35" s="190"/>
      <c r="O35" s="190"/>
      <c r="P35" s="190"/>
      <c r="Q35" s="190"/>
      <c r="R35" s="190"/>
      <c r="S35" s="190"/>
      <c r="T35" s="190"/>
      <c r="U35" s="190"/>
    </row>
    <row r="36" spans="4:22" ht="27.6" customHeight="1" x14ac:dyDescent="0.25"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</row>
    <row r="37" spans="4:22" ht="27" customHeight="1" x14ac:dyDescent="0.25"/>
    <row r="38" spans="4:22" ht="59.45" customHeight="1" x14ac:dyDescent="0.25">
      <c r="D38" s="150" t="str">
        <f>UPPER(D12)</f>
        <v>2. OPORTUNIDADES</v>
      </c>
      <c r="E38" s="150"/>
      <c r="F38" s="150"/>
      <c r="G38" s="150"/>
      <c r="H38" s="15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</row>
    <row r="39" spans="4:22" ht="13.15" customHeight="1" x14ac:dyDescent="0.25">
      <c r="D39" s="156"/>
      <c r="E39" s="156"/>
      <c r="F39" s="156"/>
      <c r="G39" s="156"/>
      <c r="H39" s="156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</row>
    <row r="40" spans="4:22" ht="27.6" customHeight="1" x14ac:dyDescent="0.25">
      <c r="D40" s="155" t="s">
        <v>213</v>
      </c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</row>
    <row r="41" spans="4:22" ht="16.149999999999999" customHeight="1" x14ac:dyDescent="0.25">
      <c r="D41" s="157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4:22" ht="27.6" customHeight="1" x14ac:dyDescent="0.25">
      <c r="D42" s="158">
        <v>1</v>
      </c>
      <c r="E42" s="192" t="str">
        <f>IFERROR(VLOOKUP(Summary!D42,Opportunities!$B$5:$C$404,2,FALSE),"")</f>
        <v>Planes de empleo y salario</v>
      </c>
      <c r="F42" s="192"/>
      <c r="G42" s="192"/>
      <c r="H42" s="192"/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80"/>
    </row>
    <row r="43" spans="4:22" ht="27.6" customHeight="1" x14ac:dyDescent="0.25">
      <c r="D43" s="158">
        <v>2</v>
      </c>
      <c r="E43" s="192" t="str">
        <f>IFERROR(VLOOKUP(Summary!D43,Opportunities!$B$5:$C$404,2,FALSE),"")</f>
        <v>Mejorar el control financiero</v>
      </c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80"/>
    </row>
    <row r="44" spans="4:22" ht="27.6" customHeight="1" x14ac:dyDescent="0.25">
      <c r="D44" s="158">
        <v>3</v>
      </c>
      <c r="E44" s="192" t="str">
        <f>IFERROR(VLOOKUP(Summary!D44,Opportunities!$B$5:$C$404,2,FALSE),"")</f>
        <v>Implementar el marketing digital</v>
      </c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80"/>
    </row>
    <row r="45" spans="4:22" ht="27.6" customHeight="1" x14ac:dyDescent="0.25">
      <c r="D45" s="158">
        <v>4</v>
      </c>
      <c r="E45" s="192" t="str">
        <f>IFERROR(VLOOKUP(Summary!D45,Opportunities!$B$5:$C$404,2,FALSE),"")</f>
        <v>Planificación estratégica</v>
      </c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80"/>
    </row>
    <row r="46" spans="4:22" ht="27.6" customHeight="1" x14ac:dyDescent="0.25">
      <c r="D46" s="158">
        <v>5</v>
      </c>
      <c r="E46" s="192" t="str">
        <f>IFERROR(VLOOKUP(Summary!D46,Opportunities!$B$5:$C$404,2,FALSE),"")</f>
        <v>Plan de objetivos</v>
      </c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80"/>
    </row>
    <row r="47" spans="4:22" ht="27.6" customHeight="1" x14ac:dyDescent="0.25"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</row>
    <row r="48" spans="4:22" ht="27.6" customHeight="1" x14ac:dyDescent="0.25">
      <c r="D48" s="155" t="s">
        <v>214</v>
      </c>
      <c r="E48" s="80"/>
      <c r="F48" s="80"/>
      <c r="G48" s="80"/>
      <c r="H48" s="80"/>
      <c r="I48" s="80"/>
      <c r="J48" s="80"/>
      <c r="K48" s="80"/>
      <c r="L48" s="80"/>
      <c r="M48" s="80"/>
      <c r="N48" s="155" t="s">
        <v>215</v>
      </c>
      <c r="O48" s="132"/>
      <c r="P48" s="80"/>
      <c r="Q48" s="80"/>
      <c r="R48" s="80"/>
      <c r="S48" s="80"/>
      <c r="T48" s="80"/>
      <c r="U48" s="80"/>
      <c r="V48" s="80"/>
    </row>
    <row r="49" spans="4:22" ht="27.6" customHeight="1" x14ac:dyDescent="0.25"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</row>
    <row r="50" spans="4:22" ht="27.6" customHeight="1" x14ac:dyDescent="0.25"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</row>
    <row r="51" spans="4:22" ht="27.6" customHeight="1" x14ac:dyDescent="0.25"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</row>
    <row r="52" spans="4:22" ht="27.6" customHeight="1" x14ac:dyDescent="0.25"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</row>
    <row r="53" spans="4:22" ht="27.6" customHeight="1" x14ac:dyDescent="0.25"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</row>
    <row r="54" spans="4:22" ht="27.6" customHeight="1" x14ac:dyDescent="0.25"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</row>
    <row r="55" spans="4:22" ht="27.6" customHeight="1" x14ac:dyDescent="0.25"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</row>
    <row r="56" spans="4:22" ht="27.6" customHeight="1" x14ac:dyDescent="0.25"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</row>
    <row r="57" spans="4:22" ht="34.9" customHeight="1" x14ac:dyDescent="0.25">
      <c r="D57" s="155" t="s">
        <v>212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</row>
    <row r="58" spans="4:22" ht="13.9" customHeight="1" x14ac:dyDescent="0.25"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</row>
    <row r="59" spans="4:22" ht="36.6" customHeight="1" x14ac:dyDescent="0.25"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</row>
    <row r="60" spans="4:22" ht="36.6" customHeight="1" x14ac:dyDescent="0.25"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</row>
    <row r="61" spans="4:22" ht="36.6" customHeight="1" x14ac:dyDescent="0.25"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</row>
    <row r="62" spans="4:22" ht="36.6" customHeight="1" x14ac:dyDescent="0.25"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</row>
    <row r="63" spans="4:22" ht="27.6" customHeight="1" x14ac:dyDescent="0.25"/>
    <row r="64" spans="4:22" ht="59.45" customHeight="1" x14ac:dyDescent="0.25">
      <c r="D64" s="150" t="str">
        <f>UPPER(D13)</f>
        <v>3. PLAN DE INTERVENCIÓN</v>
      </c>
      <c r="E64" s="150"/>
      <c r="F64" s="150"/>
      <c r="G64" s="150"/>
      <c r="H64" s="15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</row>
    <row r="65" spans="4:22" ht="27.6" customHeight="1" x14ac:dyDescent="0.25"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</row>
    <row r="66" spans="4:22" ht="27.6" customHeight="1" x14ac:dyDescent="0.25">
      <c r="D66" s="155" t="s">
        <v>217</v>
      </c>
      <c r="E66" s="80"/>
      <c r="F66" s="159" t="s">
        <v>216</v>
      </c>
      <c r="G66" s="80"/>
      <c r="H66" s="80"/>
      <c r="I66" s="80"/>
      <c r="J66" s="80"/>
      <c r="K66" s="160" t="s">
        <v>218</v>
      </c>
      <c r="L66" s="80"/>
      <c r="M66" s="80"/>
      <c r="N66" s="80"/>
      <c r="O66" s="80"/>
      <c r="P66" s="80"/>
      <c r="Q66" s="155" t="s">
        <v>219</v>
      </c>
      <c r="R66" s="155"/>
      <c r="S66" s="80"/>
      <c r="T66" s="80"/>
      <c r="U66" s="80"/>
      <c r="V66" s="80"/>
    </row>
    <row r="67" spans="4:22" ht="27.6" customHeight="1" x14ac:dyDescent="0.25"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</row>
    <row r="68" spans="4:22" ht="27.6" customHeight="1" x14ac:dyDescent="0.25"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</row>
    <row r="69" spans="4:22" ht="27.6" customHeight="1" x14ac:dyDescent="0.25"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</row>
    <row r="70" spans="4:22" ht="27.6" customHeight="1" x14ac:dyDescent="0.25"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</row>
    <row r="71" spans="4:22" ht="27.6" customHeight="1" x14ac:dyDescent="0.25"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</row>
    <row r="72" spans="4:22" ht="27.6" customHeight="1" x14ac:dyDescent="0.25"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</row>
    <row r="73" spans="4:22" ht="27.6" customHeight="1" x14ac:dyDescent="0.25">
      <c r="D73" s="80"/>
      <c r="E73" s="80"/>
      <c r="F73" s="80"/>
      <c r="G73" s="80"/>
      <c r="H73" s="80"/>
      <c r="I73" s="80"/>
      <c r="J73" s="80"/>
      <c r="K73" s="160" t="s">
        <v>17</v>
      </c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</row>
    <row r="74" spans="4:22" ht="27.6" customHeight="1" x14ac:dyDescent="0.25"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</row>
    <row r="75" spans="4:22" ht="27.6" customHeight="1" x14ac:dyDescent="0.25"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</row>
    <row r="76" spans="4:22" ht="27.6" customHeight="1" x14ac:dyDescent="0.25"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</row>
    <row r="77" spans="4:22" ht="27.6" customHeight="1" x14ac:dyDescent="0.25"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</row>
    <row r="78" spans="4:22" ht="27.6" customHeight="1" x14ac:dyDescent="0.25"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</row>
    <row r="79" spans="4:22" ht="27.6" customHeight="1" x14ac:dyDescent="0.25"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</row>
    <row r="80" spans="4:22" ht="34.9" customHeight="1" x14ac:dyDescent="0.25">
      <c r="D80" s="155" t="s">
        <v>212</v>
      </c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</row>
    <row r="81" spans="4:21" ht="13.9" customHeight="1" x14ac:dyDescent="0.25"/>
    <row r="82" spans="4:21" ht="36.6" customHeight="1" x14ac:dyDescent="0.25"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</row>
    <row r="83" spans="4:21" ht="36.6" customHeight="1" x14ac:dyDescent="0.25">
      <c r="D83" s="191"/>
      <c r="E83" s="191"/>
      <c r="F83" s="191"/>
      <c r="G83" s="191"/>
      <c r="H83" s="191"/>
      <c r="I83" s="191"/>
      <c r="J83" s="191"/>
      <c r="K83" s="191"/>
      <c r="L83" s="191"/>
      <c r="M83" s="191"/>
      <c r="N83" s="191"/>
      <c r="O83" s="191"/>
      <c r="P83" s="191"/>
      <c r="Q83" s="191"/>
      <c r="R83" s="191"/>
      <c r="S83" s="191"/>
      <c r="T83" s="191"/>
      <c r="U83" s="191"/>
    </row>
    <row r="84" spans="4:21" ht="36.6" customHeight="1" x14ac:dyDescent="0.25">
      <c r="D84" s="191"/>
      <c r="E84" s="191"/>
      <c r="F84" s="191"/>
      <c r="G84" s="191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  <c r="S84" s="191"/>
      <c r="T84" s="191"/>
      <c r="U84" s="191"/>
    </row>
    <row r="85" spans="4:21" ht="36.6" customHeight="1" x14ac:dyDescent="0.25">
      <c r="D85" s="191"/>
      <c r="E85" s="191"/>
      <c r="F85" s="191"/>
      <c r="G85" s="191"/>
      <c r="H85" s="191"/>
      <c r="I85" s="191"/>
      <c r="J85" s="191"/>
      <c r="K85" s="191"/>
      <c r="L85" s="191"/>
      <c r="M85" s="191"/>
      <c r="N85" s="191"/>
      <c r="O85" s="191"/>
      <c r="P85" s="191"/>
      <c r="Q85" s="191"/>
      <c r="R85" s="191"/>
      <c r="S85" s="191"/>
      <c r="T85" s="191"/>
      <c r="U85" s="191"/>
    </row>
    <row r="86" spans="4:21" ht="27.6" customHeight="1" x14ac:dyDescent="0.25"/>
    <row r="87" spans="4:21" ht="27.6" customHeight="1" x14ac:dyDescent="0.25"/>
    <row r="88" spans="4:21" ht="27.6" customHeight="1" x14ac:dyDescent="0.25"/>
    <row r="89" spans="4:21" ht="27.6" customHeight="1" x14ac:dyDescent="0.25"/>
    <row r="90" spans="4:21" ht="27.6" customHeight="1" x14ac:dyDescent="0.25"/>
    <row r="91" spans="4:21" ht="27.6" customHeight="1" x14ac:dyDescent="0.25"/>
    <row r="92" spans="4:21" ht="27.6" customHeight="1" x14ac:dyDescent="0.25"/>
    <row r="93" spans="4:21" ht="27.6" customHeight="1" x14ac:dyDescent="0.25"/>
    <row r="94" spans="4:21" ht="27.6" customHeight="1" x14ac:dyDescent="0.25"/>
    <row r="95" spans="4:21" ht="27.6" customHeight="1" x14ac:dyDescent="0.25"/>
    <row r="96" spans="4:21" ht="27.6" customHeight="1" x14ac:dyDescent="0.25"/>
    <row r="97" ht="27.6" customHeight="1" x14ac:dyDescent="0.25"/>
    <row r="98" ht="27.6" customHeight="1" x14ac:dyDescent="0.25"/>
    <row r="99" ht="27.6" customHeight="1" x14ac:dyDescent="0.25"/>
    <row r="100" ht="27.6" customHeight="1" x14ac:dyDescent="0.25"/>
    <row r="101" ht="27.6" customHeight="1" x14ac:dyDescent="0.25"/>
    <row r="102" ht="27.6" customHeight="1" x14ac:dyDescent="0.25"/>
    <row r="103" ht="27.6" customHeight="1" x14ac:dyDescent="0.25"/>
    <row r="104" ht="27.6" customHeight="1" x14ac:dyDescent="0.25"/>
    <row r="105" ht="27.6" customHeight="1" x14ac:dyDescent="0.25"/>
    <row r="106" ht="27.6" customHeight="1" x14ac:dyDescent="0.25"/>
    <row r="107" ht="27.6" customHeight="1" x14ac:dyDescent="0.25"/>
    <row r="108" ht="27.6" customHeight="1" x14ac:dyDescent="0.25"/>
    <row r="109" ht="27.6" customHeight="1" x14ac:dyDescent="0.25"/>
    <row r="110" ht="27.6" customHeight="1" x14ac:dyDescent="0.25"/>
    <row r="111" ht="27.6" customHeight="1" x14ac:dyDescent="0.25"/>
    <row r="112" ht="27.6" customHeight="1" x14ac:dyDescent="0.25"/>
    <row r="113" ht="27.6" customHeight="1" x14ac:dyDescent="0.25"/>
    <row r="114" ht="27.6" customHeight="1" x14ac:dyDescent="0.25"/>
    <row r="115" ht="27.6" customHeight="1" x14ac:dyDescent="0.25"/>
    <row r="116" ht="27.6" customHeight="1" x14ac:dyDescent="0.25"/>
    <row r="117" ht="27.6" customHeight="1" x14ac:dyDescent="0.25"/>
    <row r="118" ht="27.6" customHeight="1" x14ac:dyDescent="0.25"/>
    <row r="119" ht="27.6" customHeight="1" x14ac:dyDescent="0.25"/>
    <row r="120" ht="27.6" customHeight="1" x14ac:dyDescent="0.25"/>
    <row r="121" ht="27.6" customHeight="1" x14ac:dyDescent="0.25"/>
    <row r="122" ht="27.6" customHeight="1" x14ac:dyDescent="0.25"/>
    <row r="123" ht="27.6" customHeight="1" x14ac:dyDescent="0.25"/>
    <row r="124" ht="27.6" customHeight="1" x14ac:dyDescent="0.25"/>
    <row r="125" ht="27.6" customHeight="1" x14ac:dyDescent="0.25"/>
    <row r="126" ht="27.6" customHeight="1" x14ac:dyDescent="0.25"/>
    <row r="127" ht="27.6" customHeight="1" x14ac:dyDescent="0.25"/>
    <row r="128" ht="27.6" customHeight="1" x14ac:dyDescent="0.25"/>
    <row r="129" ht="27.6" customHeight="1" x14ac:dyDescent="0.25"/>
    <row r="130" ht="27.6" customHeight="1" x14ac:dyDescent="0.25"/>
    <row r="131" ht="27.6" customHeight="1" x14ac:dyDescent="0.25"/>
    <row r="132" ht="27.6" customHeight="1" x14ac:dyDescent="0.25"/>
    <row r="133" ht="27.6" customHeight="1" x14ac:dyDescent="0.25"/>
    <row r="134" ht="27.6" customHeight="1" x14ac:dyDescent="0.25"/>
    <row r="135" ht="27.6" customHeight="1" x14ac:dyDescent="0.25"/>
    <row r="136" ht="27.6" customHeight="1" x14ac:dyDescent="0.25"/>
    <row r="137" ht="27.6" customHeight="1" x14ac:dyDescent="0.25"/>
    <row r="138" ht="27.6" customHeight="1" x14ac:dyDescent="0.25"/>
    <row r="139" ht="27.6" customHeight="1" x14ac:dyDescent="0.25"/>
    <row r="140" ht="27.6" customHeight="1" x14ac:dyDescent="0.25"/>
    <row r="141" ht="27.6" customHeight="1" x14ac:dyDescent="0.25"/>
    <row r="142" ht="27.6" customHeight="1" x14ac:dyDescent="0.25"/>
    <row r="143" ht="27.6" customHeight="1" x14ac:dyDescent="0.25"/>
    <row r="144" ht="27.6" customHeight="1" x14ac:dyDescent="0.25"/>
    <row r="145" ht="27.6" customHeight="1" x14ac:dyDescent="0.25"/>
    <row r="146" ht="27.6" customHeight="1" x14ac:dyDescent="0.25"/>
    <row r="147" ht="27.6" customHeight="1" x14ac:dyDescent="0.25"/>
    <row r="148" ht="27.6" customHeight="1" x14ac:dyDescent="0.25"/>
    <row r="149" ht="27.6" customHeight="1" x14ac:dyDescent="0.25"/>
    <row r="150" ht="27.6" customHeight="1" x14ac:dyDescent="0.25"/>
    <row r="151" ht="27.6" customHeight="1" x14ac:dyDescent="0.25"/>
    <row r="152" ht="27.6" customHeight="1" x14ac:dyDescent="0.25"/>
    <row r="153" ht="27.6" customHeight="1" x14ac:dyDescent="0.25"/>
    <row r="154" ht="27.6" customHeight="1" x14ac:dyDescent="0.25"/>
    <row r="155" ht="27.6" customHeight="1" x14ac:dyDescent="0.25"/>
    <row r="156" ht="27.6" customHeight="1" x14ac:dyDescent="0.25"/>
    <row r="157" ht="27.6" customHeight="1" x14ac:dyDescent="0.25"/>
    <row r="158" ht="27.6" customHeight="1" x14ac:dyDescent="0.25"/>
    <row r="159" ht="27.6" customHeight="1" x14ac:dyDescent="0.25"/>
    <row r="160" ht="27.6" customHeight="1" x14ac:dyDescent="0.25"/>
    <row r="161" ht="27.6" customHeight="1" x14ac:dyDescent="0.25"/>
    <row r="162" ht="27.6" customHeight="1" x14ac:dyDescent="0.25"/>
    <row r="163" ht="27.6" customHeight="1" x14ac:dyDescent="0.25"/>
    <row r="164" ht="27.6" customHeight="1" x14ac:dyDescent="0.25"/>
    <row r="165" ht="27.6" customHeight="1" x14ac:dyDescent="0.25"/>
    <row r="166" ht="27.6" customHeight="1" x14ac:dyDescent="0.25"/>
    <row r="167" ht="27.6" customHeight="1" x14ac:dyDescent="0.25"/>
    <row r="168" ht="27.6" customHeight="1" x14ac:dyDescent="0.25"/>
    <row r="169" ht="27.6" customHeight="1" x14ac:dyDescent="0.25"/>
    <row r="170" ht="27.6" customHeight="1" x14ac:dyDescent="0.25"/>
    <row r="171" ht="27.6" customHeight="1" x14ac:dyDescent="0.25"/>
    <row r="172" ht="27.6" customHeight="1" x14ac:dyDescent="0.25"/>
    <row r="173" ht="27.6" customHeight="1" x14ac:dyDescent="0.25"/>
    <row r="174" ht="27.6" customHeight="1" x14ac:dyDescent="0.25"/>
    <row r="175" ht="27.6" customHeight="1" x14ac:dyDescent="0.25"/>
    <row r="176" ht="27.6" customHeight="1" x14ac:dyDescent="0.25"/>
    <row r="177" ht="27.6" customHeight="1" x14ac:dyDescent="0.25"/>
    <row r="178" ht="27.6" customHeight="1" x14ac:dyDescent="0.25"/>
    <row r="179" ht="27.6" customHeight="1" x14ac:dyDescent="0.25"/>
    <row r="180" ht="27.6" customHeight="1" x14ac:dyDescent="0.25"/>
    <row r="181" ht="27.6" customHeight="1" x14ac:dyDescent="0.25"/>
    <row r="182" ht="27.6" customHeight="1" x14ac:dyDescent="0.25"/>
    <row r="183" ht="27.6" customHeight="1" x14ac:dyDescent="0.25"/>
    <row r="184" ht="27.6" customHeight="1" x14ac:dyDescent="0.25"/>
    <row r="185" ht="27.6" customHeight="1" x14ac:dyDescent="0.25"/>
    <row r="186" ht="27.6" customHeight="1" x14ac:dyDescent="0.25"/>
    <row r="187" ht="27.6" customHeight="1" x14ac:dyDescent="0.25"/>
    <row r="188" ht="27.6" customHeight="1" x14ac:dyDescent="0.25"/>
    <row r="189" ht="27.6" customHeight="1" x14ac:dyDescent="0.25"/>
    <row r="190" ht="27.6" customHeight="1" x14ac:dyDescent="0.25"/>
    <row r="191" ht="27.6" customHeight="1" x14ac:dyDescent="0.25"/>
    <row r="192" ht="27.6" customHeight="1" x14ac:dyDescent="0.25"/>
    <row r="193" ht="27.6" customHeight="1" x14ac:dyDescent="0.25"/>
    <row r="194" ht="27.6" customHeight="1" x14ac:dyDescent="0.25"/>
    <row r="195" ht="27.6" customHeight="1" x14ac:dyDescent="0.25"/>
    <row r="196" ht="27.6" customHeight="1" x14ac:dyDescent="0.25"/>
    <row r="197" ht="27.6" customHeight="1" x14ac:dyDescent="0.25"/>
    <row r="198" ht="27.6" customHeight="1" x14ac:dyDescent="0.25"/>
    <row r="199" ht="27.6" customHeight="1" x14ac:dyDescent="0.25"/>
    <row r="200" ht="27.6" customHeight="1" x14ac:dyDescent="0.25"/>
    <row r="201" ht="27.6" customHeight="1" x14ac:dyDescent="0.25"/>
    <row r="202" ht="27.6" customHeight="1" x14ac:dyDescent="0.25"/>
    <row r="203" ht="27.6" customHeight="1" x14ac:dyDescent="0.25"/>
    <row r="204" ht="27.6" customHeight="1" x14ac:dyDescent="0.25"/>
    <row r="205" ht="27.6" customHeight="1" x14ac:dyDescent="0.25"/>
    <row r="206" ht="27.6" customHeight="1" x14ac:dyDescent="0.25"/>
    <row r="207" ht="27.6" customHeight="1" x14ac:dyDescent="0.25"/>
    <row r="208" ht="27.6" customHeight="1" x14ac:dyDescent="0.25"/>
    <row r="209" ht="27.6" customHeight="1" x14ac:dyDescent="0.25"/>
    <row r="210" ht="27.6" customHeight="1" x14ac:dyDescent="0.25"/>
    <row r="211" ht="27.6" customHeight="1" x14ac:dyDescent="0.25"/>
    <row r="212" ht="27.6" customHeight="1" x14ac:dyDescent="0.25"/>
    <row r="213" ht="27.6" customHeight="1" x14ac:dyDescent="0.25"/>
    <row r="214" ht="27.6" customHeight="1" x14ac:dyDescent="0.25"/>
    <row r="215" ht="27.6" customHeight="1" x14ac:dyDescent="0.25"/>
    <row r="216" ht="27.6" customHeight="1" x14ac:dyDescent="0.25"/>
    <row r="217" ht="27.6" customHeight="1" x14ac:dyDescent="0.25"/>
    <row r="218" ht="27.6" customHeight="1" x14ac:dyDescent="0.25"/>
    <row r="219" ht="27.6" customHeight="1" x14ac:dyDescent="0.25"/>
    <row r="220" ht="27.6" customHeight="1" x14ac:dyDescent="0.25"/>
    <row r="221" ht="27.6" customHeight="1" x14ac:dyDescent="0.25"/>
    <row r="222" ht="27.6" customHeight="1" x14ac:dyDescent="0.25"/>
    <row r="223" ht="27.6" customHeight="1" x14ac:dyDescent="0.25"/>
    <row r="224" ht="27.6" customHeight="1" x14ac:dyDescent="0.25"/>
    <row r="225" ht="27.6" customHeight="1" x14ac:dyDescent="0.25"/>
    <row r="226" ht="27.6" customHeight="1" x14ac:dyDescent="0.25"/>
    <row r="227" ht="27.6" customHeight="1" x14ac:dyDescent="0.25"/>
    <row r="228" ht="27.6" customHeight="1" x14ac:dyDescent="0.25"/>
    <row r="229" ht="27.6" customHeight="1" x14ac:dyDescent="0.25"/>
    <row r="230" ht="27.6" customHeight="1" x14ac:dyDescent="0.25"/>
    <row r="231" ht="27.6" customHeight="1" x14ac:dyDescent="0.25"/>
    <row r="232" ht="27.6" customHeight="1" x14ac:dyDescent="0.25"/>
    <row r="233" ht="27.6" customHeight="1" x14ac:dyDescent="0.25"/>
    <row r="234" ht="27.6" customHeight="1" x14ac:dyDescent="0.25"/>
    <row r="235" ht="27.6" customHeight="1" x14ac:dyDescent="0.25"/>
    <row r="236" ht="27.6" customHeight="1" x14ac:dyDescent="0.25"/>
    <row r="237" ht="27.6" customHeight="1" x14ac:dyDescent="0.25"/>
    <row r="238" ht="27.6" customHeight="1" x14ac:dyDescent="0.25"/>
    <row r="239" ht="27.6" customHeight="1" x14ac:dyDescent="0.25"/>
    <row r="240" ht="27.6" customHeight="1" x14ac:dyDescent="0.25"/>
    <row r="241" ht="27.6" customHeight="1" x14ac:dyDescent="0.25"/>
    <row r="242" ht="27.6" customHeight="1" x14ac:dyDescent="0.25"/>
    <row r="243" ht="27.6" customHeight="1" x14ac:dyDescent="0.25"/>
    <row r="244" ht="27.6" customHeight="1" x14ac:dyDescent="0.25"/>
    <row r="245" ht="27.6" customHeight="1" x14ac:dyDescent="0.25"/>
    <row r="246" ht="27.6" customHeight="1" x14ac:dyDescent="0.25"/>
    <row r="247" ht="27.6" customHeight="1" x14ac:dyDescent="0.25"/>
    <row r="248" ht="27.6" customHeight="1" x14ac:dyDescent="0.25"/>
    <row r="249" ht="27.6" customHeight="1" x14ac:dyDescent="0.25"/>
    <row r="250" ht="27.6" customHeight="1" x14ac:dyDescent="0.25"/>
    <row r="251" ht="27.6" customHeight="1" x14ac:dyDescent="0.25"/>
    <row r="252" ht="27.6" customHeight="1" x14ac:dyDescent="0.25"/>
    <row r="253" ht="27.6" customHeight="1" x14ac:dyDescent="0.25"/>
    <row r="254" ht="27.6" customHeight="1" x14ac:dyDescent="0.25"/>
    <row r="255" ht="27.6" customHeight="1" x14ac:dyDescent="0.25"/>
    <row r="256" ht="27.6" customHeight="1" x14ac:dyDescent="0.25"/>
    <row r="257" ht="27.6" customHeight="1" x14ac:dyDescent="0.25"/>
    <row r="258" ht="27.6" customHeight="1" x14ac:dyDescent="0.25"/>
    <row r="259" ht="27.6" customHeight="1" x14ac:dyDescent="0.25"/>
    <row r="260" ht="27.6" customHeight="1" x14ac:dyDescent="0.25"/>
    <row r="261" ht="27.6" customHeight="1" x14ac:dyDescent="0.25"/>
    <row r="262" ht="27.6" customHeight="1" x14ac:dyDescent="0.25"/>
    <row r="263" ht="27.6" customHeight="1" x14ac:dyDescent="0.25"/>
    <row r="264" ht="27.6" customHeight="1" x14ac:dyDescent="0.25"/>
    <row r="265" ht="27.6" customHeight="1" x14ac:dyDescent="0.25"/>
    <row r="266" ht="27.6" customHeight="1" x14ac:dyDescent="0.25"/>
    <row r="267" ht="27.6" customHeight="1" x14ac:dyDescent="0.25"/>
    <row r="268" ht="27.6" customHeight="1" x14ac:dyDescent="0.25"/>
    <row r="269" ht="27.6" customHeight="1" x14ac:dyDescent="0.25"/>
    <row r="270" ht="27.6" customHeight="1" x14ac:dyDescent="0.25"/>
    <row r="271" ht="27.6" customHeight="1" x14ac:dyDescent="0.25"/>
    <row r="272" ht="27.6" customHeight="1" x14ac:dyDescent="0.25"/>
    <row r="273" ht="27.6" customHeight="1" x14ac:dyDescent="0.25"/>
    <row r="274" ht="27.6" customHeight="1" x14ac:dyDescent="0.25"/>
    <row r="275" ht="27.6" customHeight="1" x14ac:dyDescent="0.25"/>
    <row r="276" ht="27.6" customHeight="1" x14ac:dyDescent="0.25"/>
    <row r="277" ht="27.6" customHeight="1" x14ac:dyDescent="0.25"/>
    <row r="278" ht="27.6" customHeight="1" x14ac:dyDescent="0.25"/>
    <row r="279" ht="27.6" customHeight="1" x14ac:dyDescent="0.25"/>
    <row r="280" ht="27.6" customHeight="1" x14ac:dyDescent="0.25"/>
    <row r="281" ht="27.6" customHeight="1" x14ac:dyDescent="0.25"/>
    <row r="282" ht="27.6" customHeight="1" x14ac:dyDescent="0.25"/>
    <row r="283" ht="27.6" customHeight="1" x14ac:dyDescent="0.25"/>
    <row r="284" ht="27.6" customHeight="1" x14ac:dyDescent="0.25"/>
    <row r="285" ht="27.6" customHeight="1" x14ac:dyDescent="0.25"/>
    <row r="286" ht="27.6" customHeight="1" x14ac:dyDescent="0.25"/>
    <row r="287" ht="27.6" customHeight="1" x14ac:dyDescent="0.25"/>
    <row r="288" ht="27.6" customHeight="1" x14ac:dyDescent="0.25"/>
    <row r="289" ht="27.6" customHeight="1" x14ac:dyDescent="0.25"/>
    <row r="290" ht="27.6" customHeight="1" x14ac:dyDescent="0.25"/>
    <row r="291" ht="27.6" customHeight="1" x14ac:dyDescent="0.25"/>
    <row r="292" ht="27.6" customHeight="1" x14ac:dyDescent="0.25"/>
    <row r="293" ht="27.6" customHeight="1" x14ac:dyDescent="0.25"/>
    <row r="294" ht="27.6" customHeight="1" x14ac:dyDescent="0.25"/>
    <row r="295" ht="27.6" customHeight="1" x14ac:dyDescent="0.25"/>
    <row r="296" ht="27.6" customHeight="1" x14ac:dyDescent="0.25"/>
    <row r="297" ht="27.6" customHeight="1" x14ac:dyDescent="0.25"/>
    <row r="298" ht="27.6" customHeight="1" x14ac:dyDescent="0.25"/>
    <row r="299" ht="27.6" customHeight="1" x14ac:dyDescent="0.25"/>
    <row r="300" ht="27.6" customHeight="1" x14ac:dyDescent="0.25"/>
    <row r="301" ht="27.6" customHeight="1" x14ac:dyDescent="0.25"/>
    <row r="302" ht="27.6" customHeight="1" x14ac:dyDescent="0.25"/>
    <row r="303" ht="27.6" customHeight="1" x14ac:dyDescent="0.25"/>
    <row r="304" ht="27.6" customHeight="1" x14ac:dyDescent="0.25"/>
    <row r="305" ht="27.6" customHeight="1" x14ac:dyDescent="0.25"/>
    <row r="306" ht="27.6" customHeight="1" x14ac:dyDescent="0.25"/>
    <row r="307" ht="27.6" customHeight="1" x14ac:dyDescent="0.25"/>
    <row r="308" ht="27.6" customHeight="1" x14ac:dyDescent="0.25"/>
    <row r="309" ht="27.6" customHeight="1" x14ac:dyDescent="0.25"/>
    <row r="310" ht="27.6" customHeight="1" x14ac:dyDescent="0.25"/>
    <row r="311" ht="27.6" customHeight="1" x14ac:dyDescent="0.25"/>
    <row r="312" ht="27.6" customHeight="1" x14ac:dyDescent="0.25"/>
    <row r="313" ht="27.6" customHeight="1" x14ac:dyDescent="0.25"/>
    <row r="314" ht="27.6" customHeight="1" x14ac:dyDescent="0.25"/>
    <row r="315" ht="27.6" customHeight="1" x14ac:dyDescent="0.25"/>
    <row r="316" ht="27.6" customHeight="1" x14ac:dyDescent="0.25"/>
    <row r="317" ht="27.6" customHeight="1" x14ac:dyDescent="0.25"/>
    <row r="318" ht="27.6" customHeight="1" x14ac:dyDescent="0.25"/>
    <row r="319" ht="27.6" customHeight="1" x14ac:dyDescent="0.25"/>
    <row r="320" ht="27.6" customHeight="1" x14ac:dyDescent="0.25"/>
    <row r="321" ht="27.6" customHeight="1" x14ac:dyDescent="0.25"/>
    <row r="322" ht="27.6" customHeight="1" x14ac:dyDescent="0.25"/>
    <row r="323" ht="27.6" customHeight="1" x14ac:dyDescent="0.25"/>
    <row r="324" ht="27.6" customHeight="1" x14ac:dyDescent="0.25"/>
    <row r="325" ht="27.6" customHeight="1" x14ac:dyDescent="0.25"/>
    <row r="326" ht="27.6" customHeight="1" x14ac:dyDescent="0.25"/>
    <row r="327" ht="27.6" customHeight="1" x14ac:dyDescent="0.25"/>
    <row r="328" ht="27.6" customHeight="1" x14ac:dyDescent="0.25"/>
    <row r="329" ht="27.6" customHeight="1" x14ac:dyDescent="0.25"/>
    <row r="330" ht="27.6" customHeight="1" x14ac:dyDescent="0.25"/>
    <row r="331" ht="27.6" customHeight="1" x14ac:dyDescent="0.25"/>
    <row r="332" ht="27.6" customHeight="1" x14ac:dyDescent="0.25"/>
    <row r="333" ht="27.6" customHeight="1" x14ac:dyDescent="0.25"/>
    <row r="334" ht="27.6" customHeight="1" x14ac:dyDescent="0.25"/>
    <row r="335" ht="27.6" customHeight="1" x14ac:dyDescent="0.25"/>
    <row r="336" ht="27.6" customHeight="1" x14ac:dyDescent="0.25"/>
    <row r="337" ht="27.6" customHeight="1" x14ac:dyDescent="0.25"/>
    <row r="338" ht="27.6" customHeight="1" x14ac:dyDescent="0.25"/>
    <row r="339" ht="27.6" customHeight="1" x14ac:dyDescent="0.25"/>
    <row r="340" ht="27.6" customHeight="1" x14ac:dyDescent="0.25"/>
    <row r="341" ht="27.6" customHeight="1" x14ac:dyDescent="0.25"/>
    <row r="342" ht="27.6" customHeight="1" x14ac:dyDescent="0.25"/>
    <row r="343" ht="27.6" customHeight="1" x14ac:dyDescent="0.25"/>
    <row r="344" ht="27.6" customHeight="1" x14ac:dyDescent="0.25"/>
    <row r="345" ht="27.6" customHeight="1" x14ac:dyDescent="0.25"/>
    <row r="346" ht="27.6" customHeight="1" x14ac:dyDescent="0.25"/>
    <row r="347" ht="27.6" customHeight="1" x14ac:dyDescent="0.25"/>
    <row r="348" ht="27.6" customHeight="1" x14ac:dyDescent="0.25"/>
    <row r="349" ht="27.6" customHeight="1" x14ac:dyDescent="0.25"/>
    <row r="350" ht="27.6" customHeight="1" x14ac:dyDescent="0.25"/>
    <row r="351" ht="27.6" customHeight="1" x14ac:dyDescent="0.25"/>
    <row r="352" ht="27.6" customHeight="1" x14ac:dyDescent="0.25"/>
    <row r="353" ht="27.6" customHeight="1" x14ac:dyDescent="0.25"/>
    <row r="354" ht="27.6" customHeight="1" x14ac:dyDescent="0.25"/>
    <row r="355" ht="27.6" customHeight="1" x14ac:dyDescent="0.25"/>
    <row r="356" ht="27.6" customHeight="1" x14ac:dyDescent="0.25"/>
    <row r="357" ht="27.6" customHeight="1" x14ac:dyDescent="0.25"/>
    <row r="358" ht="27.6" customHeight="1" x14ac:dyDescent="0.25"/>
    <row r="359" ht="27.6" customHeight="1" x14ac:dyDescent="0.25"/>
    <row r="360" ht="27.6" customHeight="1" x14ac:dyDescent="0.25"/>
    <row r="361" ht="27.6" customHeight="1" x14ac:dyDescent="0.25"/>
    <row r="362" ht="27.6" customHeight="1" x14ac:dyDescent="0.25"/>
    <row r="363" ht="27.6" customHeight="1" x14ac:dyDescent="0.25"/>
    <row r="364" ht="27.6" customHeight="1" x14ac:dyDescent="0.25"/>
    <row r="365" ht="27.6" customHeight="1" x14ac:dyDescent="0.25"/>
    <row r="366" ht="27.6" customHeight="1" x14ac:dyDescent="0.25"/>
    <row r="367" ht="27.6" customHeight="1" x14ac:dyDescent="0.25"/>
    <row r="368" ht="27.6" customHeight="1" x14ac:dyDescent="0.25"/>
    <row r="369" ht="27.6" customHeight="1" x14ac:dyDescent="0.25"/>
    <row r="370" ht="27.6" customHeight="1" x14ac:dyDescent="0.25"/>
    <row r="371" ht="27.6" customHeight="1" x14ac:dyDescent="0.25"/>
    <row r="372" ht="27.6" customHeight="1" x14ac:dyDescent="0.25"/>
    <row r="373" ht="27.6" customHeight="1" x14ac:dyDescent="0.25"/>
    <row r="374" ht="27.6" customHeight="1" x14ac:dyDescent="0.25"/>
    <row r="375" ht="27.6" customHeight="1" x14ac:dyDescent="0.25"/>
    <row r="376" ht="27.6" customHeight="1" x14ac:dyDescent="0.25"/>
    <row r="377" ht="27.6" customHeight="1" x14ac:dyDescent="0.25"/>
    <row r="378" ht="27.6" customHeight="1" x14ac:dyDescent="0.25"/>
    <row r="379" ht="27.6" customHeight="1" x14ac:dyDescent="0.25"/>
    <row r="380" ht="27.6" customHeight="1" x14ac:dyDescent="0.25"/>
    <row r="381" ht="27.6" customHeight="1" x14ac:dyDescent="0.25"/>
    <row r="382" ht="27.6" customHeight="1" x14ac:dyDescent="0.25"/>
    <row r="383" ht="27.6" customHeight="1" x14ac:dyDescent="0.25"/>
    <row r="384" ht="27.6" customHeight="1" x14ac:dyDescent="0.25"/>
    <row r="385" ht="27.6" customHeight="1" x14ac:dyDescent="0.25"/>
    <row r="386" ht="27.6" customHeight="1" x14ac:dyDescent="0.25"/>
    <row r="387" ht="27.6" customHeight="1" x14ac:dyDescent="0.25"/>
    <row r="388" ht="27.6" customHeight="1" x14ac:dyDescent="0.25"/>
    <row r="389" ht="27.6" customHeight="1" x14ac:dyDescent="0.25"/>
    <row r="390" ht="27.6" customHeight="1" x14ac:dyDescent="0.25"/>
    <row r="391" ht="27.6" customHeight="1" x14ac:dyDescent="0.25"/>
    <row r="392" ht="27.6" customHeight="1" x14ac:dyDescent="0.25"/>
    <row r="393" ht="27.6" customHeight="1" x14ac:dyDescent="0.25"/>
    <row r="394" ht="27.6" customHeight="1" x14ac:dyDescent="0.25"/>
    <row r="395" ht="27.6" customHeight="1" x14ac:dyDescent="0.25"/>
    <row r="396" ht="27.6" customHeight="1" x14ac:dyDescent="0.25"/>
    <row r="397" ht="27.6" customHeight="1" x14ac:dyDescent="0.25"/>
    <row r="398" ht="27.6" customHeight="1" x14ac:dyDescent="0.25"/>
    <row r="399" ht="27.6" customHeight="1" x14ac:dyDescent="0.25"/>
    <row r="400" ht="27.6" customHeight="1" x14ac:dyDescent="0.25"/>
    <row r="401" ht="27.6" customHeight="1" x14ac:dyDescent="0.25"/>
    <row r="402" ht="27.6" customHeight="1" x14ac:dyDescent="0.25"/>
    <row r="403" ht="27.6" customHeight="1" x14ac:dyDescent="0.25"/>
    <row r="404" ht="27.6" customHeight="1" x14ac:dyDescent="0.25"/>
    <row r="405" ht="27.6" customHeight="1" x14ac:dyDescent="0.25"/>
    <row r="406" ht="27.6" customHeight="1" x14ac:dyDescent="0.25"/>
    <row r="407" ht="27.6" customHeight="1" x14ac:dyDescent="0.25"/>
    <row r="408" ht="27.6" customHeight="1" x14ac:dyDescent="0.25"/>
    <row r="409" ht="27.6" customHeight="1" x14ac:dyDescent="0.25"/>
    <row r="410" ht="27.6" customHeight="1" x14ac:dyDescent="0.25"/>
    <row r="411" ht="27.6" customHeight="1" x14ac:dyDescent="0.25"/>
    <row r="412" ht="27.6" customHeight="1" x14ac:dyDescent="0.25"/>
    <row r="413" ht="27.6" customHeight="1" x14ac:dyDescent="0.25"/>
    <row r="414" ht="27.6" customHeight="1" x14ac:dyDescent="0.25"/>
    <row r="415" ht="27.6" customHeight="1" x14ac:dyDescent="0.25"/>
    <row r="41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</sheetData>
  <sheetProtection formatCells="0" formatColumns="0" formatRows="0" selectLockedCells="1" sort="0" autoFilter="0" pivotTables="0"/>
  <mergeCells count="20">
    <mergeCell ref="D83:U83"/>
    <mergeCell ref="D84:U84"/>
    <mergeCell ref="D85:U85"/>
    <mergeCell ref="D59:U59"/>
    <mergeCell ref="D60:U60"/>
    <mergeCell ref="D61:U61"/>
    <mergeCell ref="D62:U62"/>
    <mergeCell ref="D82:U82"/>
    <mergeCell ref="E46:U46"/>
    <mergeCell ref="E45:U45"/>
    <mergeCell ref="E44:U44"/>
    <mergeCell ref="E43:U43"/>
    <mergeCell ref="E42:U42"/>
    <mergeCell ref="E6:S6"/>
    <mergeCell ref="E8:S8"/>
    <mergeCell ref="D36:U36"/>
    <mergeCell ref="D35:U35"/>
    <mergeCell ref="D34:U34"/>
    <mergeCell ref="D33:U33"/>
    <mergeCell ref="D32:U32"/>
  </mergeCells>
  <conditionalFormatting sqref="D42:D46">
    <cfRule type="expression" dxfId="21" priority="1">
      <formula>$D42=""</formula>
    </cfRule>
  </conditionalFormatting>
  <dataValidations count="1">
    <dataValidation allowBlank="1" showInputMessage="1" showErrorMessage="1" promptTitle="Observaciones" prompt="En esta sección registra tus observaciones de acuerdo a tu criterio." sqref="D32:U35 D59:U62 D82:U85" xr:uid="{50421293-E797-4D00-B25E-5257AA080908}"/>
  </dataValidations>
  <pageMargins left="0.511811024" right="0.511811024" top="0.78740157499999996" bottom="0.78740157499999996" header="0.31496062000000002" footer="0.31496062000000002"/>
  <pageSetup paperSize="9" scale="65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C073-0011-49CD-9826-6362CBD12C62}">
  <sheetPr codeName="Sheet11">
    <pageSetUpPr fitToPage="1"/>
  </sheetPr>
  <dimension ref="A1:N2158"/>
  <sheetViews>
    <sheetView showGridLines="0" showRowColHeaders="0" zoomScaleNormal="100" workbookViewId="0"/>
  </sheetViews>
  <sheetFormatPr baseColWidth="10" defaultColWidth="8.85546875" defaultRowHeight="15" x14ac:dyDescent="0.25"/>
  <cols>
    <col min="1" max="1" width="1.28515625" style="7" customWidth="1"/>
    <col min="2" max="2" width="1.5703125" style="80" customWidth="1"/>
    <col min="3" max="3" width="4.28515625" style="80" customWidth="1"/>
    <col min="4" max="4" width="33.7109375" style="80" customWidth="1"/>
    <col min="5" max="5" width="1.5703125" style="80" customWidth="1"/>
    <col min="6" max="6" width="33.7109375" style="80" customWidth="1"/>
    <col min="7" max="7" width="1.5703125" style="80" customWidth="1"/>
    <col min="8" max="8" width="33.7109375" style="80" customWidth="1"/>
    <col min="9" max="9" width="1.5703125" style="80" customWidth="1"/>
    <col min="10" max="10" width="33.7109375" style="80" customWidth="1"/>
    <col min="11" max="11" width="1.5703125" style="80" customWidth="1"/>
    <col min="12" max="12" width="33.7109375" style="80" customWidth="1"/>
    <col min="13" max="13" width="1.5703125" style="80" customWidth="1"/>
    <col min="14" max="14" width="33.7109375" style="80" customWidth="1"/>
    <col min="15" max="15" width="1.5703125" style="80" customWidth="1"/>
    <col min="16" max="16" width="27.42578125" style="80" customWidth="1"/>
    <col min="17" max="16384" width="8.85546875" style="80"/>
  </cols>
  <sheetData>
    <row r="1" spans="1:14" s="73" customFormat="1" ht="39" customHeight="1" x14ac:dyDescent="0.25">
      <c r="A1" s="4"/>
    </row>
    <row r="2" spans="1:14" s="77" customFormat="1" ht="26.1" customHeight="1" x14ac:dyDescent="0.25">
      <c r="A2" s="5"/>
    </row>
    <row r="3" spans="1:14" s="6" customFormat="1" ht="30" customHeight="1" x14ac:dyDescent="0.25"/>
    <row r="4" spans="1:14" ht="24.6" customHeight="1" x14ac:dyDescent="0.25">
      <c r="D4" s="161" t="s">
        <v>210</v>
      </c>
      <c r="E4" s="162"/>
      <c r="F4" s="161" t="s">
        <v>210</v>
      </c>
      <c r="L4" s="161" t="s">
        <v>221</v>
      </c>
    </row>
    <row r="5" spans="1:14" s="165" customFormat="1" ht="103.15" customHeight="1" x14ac:dyDescent="0.25">
      <c r="A5" s="15"/>
      <c r="C5" s="173" t="s">
        <v>147</v>
      </c>
      <c r="D5" s="163">
        <f>IFERROR(Analysis!D6,"")</f>
        <v>0.6333333333333333</v>
      </c>
      <c r="E5" s="164"/>
    </row>
    <row r="6" spans="1:14" ht="24.6" customHeight="1" x14ac:dyDescent="0.25">
      <c r="C6" s="88"/>
      <c r="D6" s="162"/>
    </row>
    <row r="7" spans="1:14" ht="103.15" customHeight="1" x14ac:dyDescent="0.25">
      <c r="C7" s="173" t="s">
        <v>148</v>
      </c>
      <c r="D7" s="166" t="str">
        <f>IFERROR(Analysis!E6,"")</f>
        <v>Intermedio</v>
      </c>
      <c r="E7" s="164"/>
    </row>
    <row r="8" spans="1:14" ht="13.9" customHeight="1" x14ac:dyDescent="0.25">
      <c r="C8" s="167"/>
      <c r="D8" s="168"/>
      <c r="E8" s="169"/>
      <c r="F8" s="170"/>
      <c r="G8" s="170"/>
      <c r="H8" s="170"/>
      <c r="I8" s="170"/>
      <c r="J8" s="170"/>
      <c r="K8" s="170"/>
      <c r="L8" s="170"/>
      <c r="M8" s="170"/>
      <c r="N8" s="170"/>
    </row>
    <row r="9" spans="1:14" ht="6.6" customHeight="1" x14ac:dyDescent="0.25">
      <c r="C9" s="88"/>
    </row>
    <row r="10" spans="1:14" ht="27.6" customHeight="1" x14ac:dyDescent="0.25">
      <c r="C10" s="88"/>
      <c r="D10" s="162" t="str">
        <f>IFERROR(Analysis!C7,"")</f>
        <v>Estrategia</v>
      </c>
      <c r="E10" s="162"/>
      <c r="F10" s="162" t="str">
        <f>IFERROR(Analysis!C8,"")</f>
        <v>Finanzas</v>
      </c>
      <c r="G10" s="162"/>
      <c r="H10" s="162" t="str">
        <f>IFERROR(Analysis!C9,"")</f>
        <v>Marketing</v>
      </c>
      <c r="I10" s="162"/>
      <c r="J10" s="162" t="str">
        <f>IFERROR(Analysis!C10,"")</f>
        <v>Recursos Humanos</v>
      </c>
      <c r="K10" s="162"/>
      <c r="L10" s="162" t="str">
        <f>IFERROR(Analysis!C11,"")</f>
        <v>Operaciones</v>
      </c>
      <c r="M10" s="162"/>
      <c r="N10" s="162" t="str">
        <f>IFERROR(Analysis!C12,"")</f>
        <v>Tecnología</v>
      </c>
    </row>
    <row r="11" spans="1:14" ht="43.9" customHeight="1" x14ac:dyDescent="0.25">
      <c r="C11" s="173" t="s">
        <v>15</v>
      </c>
      <c r="D11" s="171">
        <f>IFERROR(Analysis!D7,"")</f>
        <v>0.7</v>
      </c>
      <c r="E11" s="164"/>
      <c r="F11" s="171">
        <f>IFERROR(Analysis!D8,"")</f>
        <v>0.55000000000000004</v>
      </c>
      <c r="G11" s="164"/>
      <c r="H11" s="171">
        <f>IFERROR(Analysis!D9,"")</f>
        <v>0.85</v>
      </c>
      <c r="I11" s="164"/>
      <c r="J11" s="171">
        <f>IFERROR(Analysis!D10,"")</f>
        <v>0.2</v>
      </c>
      <c r="K11" s="164"/>
      <c r="L11" s="171">
        <f>IFERROR(Analysis!D11,"")</f>
        <v>0.7</v>
      </c>
      <c r="M11" s="164"/>
      <c r="N11" s="171">
        <f>IFERROR(Analysis!D12,"")</f>
        <v>0.8</v>
      </c>
    </row>
    <row r="12" spans="1:14" ht="5.45" customHeight="1" x14ac:dyDescent="0.25">
      <c r="C12" s="172"/>
    </row>
    <row r="13" spans="1:14" ht="43.9" customHeight="1" x14ac:dyDescent="0.25">
      <c r="C13" s="173" t="s">
        <v>220</v>
      </c>
      <c r="D13" s="166" t="str">
        <f>IFERROR(Analysis!E7,"")</f>
        <v>Avanzado</v>
      </c>
      <c r="E13" s="164"/>
      <c r="F13" s="166" t="str">
        <f>IFERROR(Analysis!E8,"")</f>
        <v>Intermedio</v>
      </c>
      <c r="G13" s="164"/>
      <c r="H13" s="166" t="str">
        <f>IFERROR(Analysis!E9,"")</f>
        <v>Avanzado</v>
      </c>
      <c r="I13" s="164"/>
      <c r="J13" s="166" t="str">
        <f>IFERROR(Analysis!E10,"")</f>
        <v>Básico</v>
      </c>
      <c r="K13" s="164"/>
      <c r="L13" s="166" t="str">
        <f>IFERROR(Analysis!E11,"")</f>
        <v>Avanzado</v>
      </c>
      <c r="M13" s="164"/>
      <c r="N13" s="166" t="str">
        <f>IFERROR(Analysis!E12,"")</f>
        <v>Avanzado</v>
      </c>
    </row>
    <row r="14" spans="1:14" ht="27.6" customHeight="1" x14ac:dyDescent="0.25"/>
    <row r="15" spans="1:14" ht="27.6" customHeight="1" x14ac:dyDescent="0.25"/>
    <row r="16" spans="1:14" ht="27.6" customHeight="1" x14ac:dyDescent="0.25"/>
    <row r="17" ht="27.6" customHeight="1" x14ac:dyDescent="0.25"/>
    <row r="18" ht="27.6" customHeight="1" x14ac:dyDescent="0.25"/>
    <row r="19" ht="27.6" customHeight="1" x14ac:dyDescent="0.25"/>
    <row r="20" ht="27.6" customHeight="1" x14ac:dyDescent="0.25"/>
    <row r="21" ht="27.6" customHeight="1" x14ac:dyDescent="0.25"/>
    <row r="22" ht="27.6" customHeight="1" x14ac:dyDescent="0.25"/>
    <row r="23" ht="27.6" customHeight="1" x14ac:dyDescent="0.25"/>
    <row r="24" ht="27.6" customHeight="1" x14ac:dyDescent="0.25"/>
    <row r="25" ht="27.6" customHeight="1" x14ac:dyDescent="0.25"/>
    <row r="26" ht="27.6" customHeight="1" x14ac:dyDescent="0.25"/>
    <row r="27" ht="27.6" customHeight="1" x14ac:dyDescent="0.25"/>
    <row r="28" ht="27.6" customHeight="1" x14ac:dyDescent="0.25"/>
    <row r="29" ht="27.6" customHeight="1" x14ac:dyDescent="0.25"/>
    <row r="30" ht="27.6" customHeight="1" x14ac:dyDescent="0.25"/>
    <row r="31" ht="27.6" customHeight="1" x14ac:dyDescent="0.25"/>
    <row r="32" ht="27.6" customHeight="1" x14ac:dyDescent="0.25"/>
    <row r="33" ht="27.6" customHeight="1" x14ac:dyDescent="0.25"/>
    <row r="34" ht="27.6" customHeight="1" x14ac:dyDescent="0.25"/>
    <row r="35" ht="27.6" customHeight="1" x14ac:dyDescent="0.25"/>
    <row r="36" ht="27.6" customHeight="1" x14ac:dyDescent="0.25"/>
    <row r="37" ht="27.6" customHeight="1" x14ac:dyDescent="0.25"/>
    <row r="38" ht="27.6" customHeight="1" x14ac:dyDescent="0.25"/>
    <row r="39" ht="27.6" customHeight="1" x14ac:dyDescent="0.25"/>
    <row r="40" ht="27.6" customHeight="1" x14ac:dyDescent="0.25"/>
    <row r="41" ht="27.6" customHeight="1" x14ac:dyDescent="0.25"/>
    <row r="42" ht="27.6" customHeight="1" x14ac:dyDescent="0.25"/>
    <row r="43" ht="27.6" customHeight="1" x14ac:dyDescent="0.25"/>
    <row r="44" ht="27.6" customHeight="1" x14ac:dyDescent="0.25"/>
    <row r="45" ht="27.6" customHeight="1" x14ac:dyDescent="0.25"/>
    <row r="46" ht="27.6" customHeight="1" x14ac:dyDescent="0.25"/>
    <row r="47" ht="27.6" customHeight="1" x14ac:dyDescent="0.25"/>
    <row r="48" ht="27.6" customHeight="1" x14ac:dyDescent="0.25"/>
    <row r="49" ht="27.6" customHeight="1" x14ac:dyDescent="0.25"/>
    <row r="50" ht="27.6" customHeight="1" x14ac:dyDescent="0.25"/>
    <row r="51" ht="27.6" customHeight="1" x14ac:dyDescent="0.25"/>
    <row r="52" ht="27.6" customHeight="1" x14ac:dyDescent="0.25"/>
    <row r="53" ht="27.6" customHeight="1" x14ac:dyDescent="0.25"/>
    <row r="54" ht="27.6" customHeight="1" x14ac:dyDescent="0.25"/>
    <row r="55" ht="27.6" customHeight="1" x14ac:dyDescent="0.25"/>
    <row r="56" ht="27.6" customHeight="1" x14ac:dyDescent="0.25"/>
    <row r="57" ht="27.6" customHeight="1" x14ac:dyDescent="0.25"/>
    <row r="58" ht="27.6" customHeight="1" x14ac:dyDescent="0.25"/>
    <row r="59" ht="27.6" customHeight="1" x14ac:dyDescent="0.25"/>
    <row r="60" ht="27.6" customHeight="1" x14ac:dyDescent="0.25"/>
    <row r="61" ht="27.6" customHeight="1" x14ac:dyDescent="0.25"/>
    <row r="62" ht="27.6" customHeight="1" x14ac:dyDescent="0.25"/>
    <row r="63" ht="27.6" customHeight="1" x14ac:dyDescent="0.25"/>
    <row r="64" ht="27.6" customHeight="1" x14ac:dyDescent="0.25"/>
    <row r="65" ht="27.6" customHeight="1" x14ac:dyDescent="0.25"/>
    <row r="66" ht="27.6" customHeight="1" x14ac:dyDescent="0.25"/>
    <row r="67" ht="27.6" customHeight="1" x14ac:dyDescent="0.25"/>
    <row r="68" ht="27.6" customHeight="1" x14ac:dyDescent="0.25"/>
    <row r="69" ht="27.6" customHeight="1" x14ac:dyDescent="0.25"/>
    <row r="70" ht="27.6" customHeight="1" x14ac:dyDescent="0.25"/>
    <row r="71" ht="27.6" customHeight="1" x14ac:dyDescent="0.25"/>
    <row r="72" ht="27.6" customHeight="1" x14ac:dyDescent="0.25"/>
    <row r="73" ht="27.6" customHeight="1" x14ac:dyDescent="0.25"/>
    <row r="74" ht="27.6" customHeight="1" x14ac:dyDescent="0.25"/>
    <row r="75" ht="27.6" customHeight="1" x14ac:dyDescent="0.25"/>
    <row r="76" ht="27.6" customHeight="1" x14ac:dyDescent="0.25"/>
    <row r="77" ht="27.6" customHeight="1" x14ac:dyDescent="0.25"/>
    <row r="78" ht="27.6" customHeight="1" x14ac:dyDescent="0.25"/>
    <row r="79" ht="27.6" customHeight="1" x14ac:dyDescent="0.25"/>
    <row r="80" ht="27.6" customHeight="1" x14ac:dyDescent="0.25"/>
    <row r="81" ht="27.6" customHeight="1" x14ac:dyDescent="0.25"/>
    <row r="82" ht="27.6" customHeight="1" x14ac:dyDescent="0.25"/>
    <row r="83" ht="27.6" customHeight="1" x14ac:dyDescent="0.25"/>
    <row r="84" ht="27.6" customHeight="1" x14ac:dyDescent="0.25"/>
    <row r="85" ht="27.6" customHeight="1" x14ac:dyDescent="0.25"/>
    <row r="86" ht="27.6" customHeight="1" x14ac:dyDescent="0.25"/>
    <row r="87" ht="27.6" customHeight="1" x14ac:dyDescent="0.25"/>
    <row r="88" ht="27.6" customHeight="1" x14ac:dyDescent="0.25"/>
    <row r="89" ht="27.6" customHeight="1" x14ac:dyDescent="0.25"/>
    <row r="90" ht="27.6" customHeight="1" x14ac:dyDescent="0.25"/>
    <row r="91" ht="27.6" customHeight="1" x14ac:dyDescent="0.25"/>
    <row r="92" ht="27.6" customHeight="1" x14ac:dyDescent="0.25"/>
    <row r="93" ht="27.6" customHeight="1" x14ac:dyDescent="0.25"/>
    <row r="94" ht="27.6" customHeight="1" x14ac:dyDescent="0.25"/>
    <row r="95" ht="27.6" customHeight="1" x14ac:dyDescent="0.25"/>
    <row r="96" ht="27.6" customHeight="1" x14ac:dyDescent="0.25"/>
    <row r="97" ht="27.6" customHeight="1" x14ac:dyDescent="0.25"/>
    <row r="98" ht="27.6" customHeight="1" x14ac:dyDescent="0.25"/>
    <row r="99" ht="27.6" customHeight="1" x14ac:dyDescent="0.25"/>
    <row r="100" ht="27.6" customHeight="1" x14ac:dyDescent="0.25"/>
    <row r="101" ht="27.6" customHeight="1" x14ac:dyDescent="0.25"/>
    <row r="102" ht="27.6" customHeight="1" x14ac:dyDescent="0.25"/>
    <row r="103" ht="27.6" customHeight="1" x14ac:dyDescent="0.25"/>
    <row r="104" ht="27.6" customHeight="1" x14ac:dyDescent="0.25"/>
    <row r="105" ht="27.6" customHeight="1" x14ac:dyDescent="0.25"/>
    <row r="106" ht="27.6" customHeight="1" x14ac:dyDescent="0.25"/>
    <row r="107" ht="27.6" customHeight="1" x14ac:dyDescent="0.25"/>
    <row r="108" ht="27.6" customHeight="1" x14ac:dyDescent="0.25"/>
    <row r="109" ht="27.6" customHeight="1" x14ac:dyDescent="0.25"/>
    <row r="110" ht="27.6" customHeight="1" x14ac:dyDescent="0.25"/>
    <row r="111" ht="27.6" customHeight="1" x14ac:dyDescent="0.25"/>
    <row r="112" ht="27.6" customHeight="1" x14ac:dyDescent="0.25"/>
    <row r="113" ht="27.6" customHeight="1" x14ac:dyDescent="0.25"/>
    <row r="114" ht="27.6" customHeight="1" x14ac:dyDescent="0.25"/>
    <row r="115" ht="27.6" customHeight="1" x14ac:dyDescent="0.25"/>
    <row r="116" ht="27.6" customHeight="1" x14ac:dyDescent="0.25"/>
    <row r="117" ht="27.6" customHeight="1" x14ac:dyDescent="0.25"/>
    <row r="118" ht="27.6" customHeight="1" x14ac:dyDescent="0.25"/>
    <row r="119" ht="27.6" customHeight="1" x14ac:dyDescent="0.25"/>
    <row r="120" ht="27.6" customHeight="1" x14ac:dyDescent="0.25"/>
    <row r="121" ht="27.6" customHeight="1" x14ac:dyDescent="0.25"/>
    <row r="122" ht="27.6" customHeight="1" x14ac:dyDescent="0.25"/>
    <row r="123" ht="27.6" customHeight="1" x14ac:dyDescent="0.25"/>
    <row r="124" ht="27.6" customHeight="1" x14ac:dyDescent="0.25"/>
    <row r="125" ht="27.6" customHeight="1" x14ac:dyDescent="0.25"/>
    <row r="126" ht="27.6" customHeight="1" x14ac:dyDescent="0.25"/>
    <row r="127" ht="27.6" customHeight="1" x14ac:dyDescent="0.25"/>
    <row r="128" ht="27.6" customHeight="1" x14ac:dyDescent="0.25"/>
    <row r="129" ht="27.6" customHeight="1" x14ac:dyDescent="0.25"/>
    <row r="130" ht="27.6" customHeight="1" x14ac:dyDescent="0.25"/>
    <row r="131" ht="27.6" customHeight="1" x14ac:dyDescent="0.25"/>
    <row r="132" ht="27.6" customHeight="1" x14ac:dyDescent="0.25"/>
    <row r="133" ht="27.6" customHeight="1" x14ac:dyDescent="0.25"/>
    <row r="134" ht="27.6" customHeight="1" x14ac:dyDescent="0.25"/>
    <row r="135" ht="27.6" customHeight="1" x14ac:dyDescent="0.25"/>
    <row r="136" ht="27.6" customHeight="1" x14ac:dyDescent="0.25"/>
    <row r="137" ht="27.6" customHeight="1" x14ac:dyDescent="0.25"/>
    <row r="138" ht="27.6" customHeight="1" x14ac:dyDescent="0.25"/>
    <row r="139" ht="27.6" customHeight="1" x14ac:dyDescent="0.25"/>
    <row r="140" ht="27.6" customHeight="1" x14ac:dyDescent="0.25"/>
    <row r="141" ht="27.6" customHeight="1" x14ac:dyDescent="0.25"/>
    <row r="142" ht="27.6" customHeight="1" x14ac:dyDescent="0.25"/>
    <row r="143" ht="27.6" customHeight="1" x14ac:dyDescent="0.25"/>
    <row r="144" ht="27.6" customHeight="1" x14ac:dyDescent="0.25"/>
    <row r="145" ht="27.6" customHeight="1" x14ac:dyDescent="0.25"/>
    <row r="146" ht="27.6" customHeight="1" x14ac:dyDescent="0.25"/>
    <row r="147" ht="27.6" customHeight="1" x14ac:dyDescent="0.25"/>
    <row r="148" ht="27.6" customHeight="1" x14ac:dyDescent="0.25"/>
    <row r="149" ht="27.6" customHeight="1" x14ac:dyDescent="0.25"/>
    <row r="150" ht="27.6" customHeight="1" x14ac:dyDescent="0.25"/>
    <row r="151" ht="27.6" customHeight="1" x14ac:dyDescent="0.25"/>
    <row r="152" ht="27.6" customHeight="1" x14ac:dyDescent="0.25"/>
    <row r="153" ht="27.6" customHeight="1" x14ac:dyDescent="0.25"/>
    <row r="154" ht="27.6" customHeight="1" x14ac:dyDescent="0.25"/>
    <row r="155" ht="27.6" customHeight="1" x14ac:dyDescent="0.25"/>
    <row r="156" ht="27.6" customHeight="1" x14ac:dyDescent="0.25"/>
    <row r="157" ht="27.6" customHeight="1" x14ac:dyDescent="0.25"/>
    <row r="158" ht="27.6" customHeight="1" x14ac:dyDescent="0.25"/>
    <row r="159" ht="27.6" customHeight="1" x14ac:dyDescent="0.25"/>
    <row r="160" ht="27.6" customHeight="1" x14ac:dyDescent="0.25"/>
    <row r="161" ht="27.6" customHeight="1" x14ac:dyDescent="0.25"/>
    <row r="162" ht="27.6" customHeight="1" x14ac:dyDescent="0.25"/>
    <row r="163" ht="27.6" customHeight="1" x14ac:dyDescent="0.25"/>
    <row r="164" ht="27.6" customHeight="1" x14ac:dyDescent="0.25"/>
    <row r="165" ht="27.6" customHeight="1" x14ac:dyDescent="0.25"/>
    <row r="166" ht="27.6" customHeight="1" x14ac:dyDescent="0.25"/>
    <row r="167" ht="27.6" customHeight="1" x14ac:dyDescent="0.25"/>
    <row r="168" ht="27.6" customHeight="1" x14ac:dyDescent="0.25"/>
    <row r="169" ht="27.6" customHeight="1" x14ac:dyDescent="0.25"/>
    <row r="170" ht="27.6" customHeight="1" x14ac:dyDescent="0.25"/>
    <row r="171" ht="27.6" customHeight="1" x14ac:dyDescent="0.25"/>
    <row r="172" ht="27.6" customHeight="1" x14ac:dyDescent="0.25"/>
    <row r="173" ht="27.6" customHeight="1" x14ac:dyDescent="0.25"/>
    <row r="174" ht="27.6" customHeight="1" x14ac:dyDescent="0.25"/>
    <row r="175" ht="27.6" customHeight="1" x14ac:dyDescent="0.25"/>
    <row r="176" ht="27.6" customHeight="1" x14ac:dyDescent="0.25"/>
    <row r="177" ht="27.6" customHeight="1" x14ac:dyDescent="0.25"/>
    <row r="178" ht="27.6" customHeight="1" x14ac:dyDescent="0.25"/>
    <row r="179" ht="27.6" customHeight="1" x14ac:dyDescent="0.25"/>
    <row r="180" ht="27.6" customHeight="1" x14ac:dyDescent="0.25"/>
    <row r="181" ht="27.6" customHeight="1" x14ac:dyDescent="0.25"/>
    <row r="182" ht="27.6" customHeight="1" x14ac:dyDescent="0.25"/>
    <row r="183" ht="27.6" customHeight="1" x14ac:dyDescent="0.25"/>
    <row r="184" ht="27.6" customHeight="1" x14ac:dyDescent="0.25"/>
    <row r="185" ht="27.6" customHeight="1" x14ac:dyDescent="0.25"/>
    <row r="186" ht="27.6" customHeight="1" x14ac:dyDescent="0.25"/>
    <row r="187" ht="27.6" customHeight="1" x14ac:dyDescent="0.25"/>
    <row r="188" ht="27.6" customHeight="1" x14ac:dyDescent="0.25"/>
    <row r="189" ht="27.6" customHeight="1" x14ac:dyDescent="0.25"/>
    <row r="190" ht="27.6" customHeight="1" x14ac:dyDescent="0.25"/>
    <row r="191" ht="27.6" customHeight="1" x14ac:dyDescent="0.25"/>
    <row r="192" ht="27.6" customHeight="1" x14ac:dyDescent="0.25"/>
    <row r="193" ht="27.6" customHeight="1" x14ac:dyDescent="0.25"/>
    <row r="194" ht="27.6" customHeight="1" x14ac:dyDescent="0.25"/>
    <row r="195" ht="27.6" customHeight="1" x14ac:dyDescent="0.25"/>
    <row r="196" ht="27.6" customHeight="1" x14ac:dyDescent="0.25"/>
    <row r="197" ht="27.6" customHeight="1" x14ac:dyDescent="0.25"/>
    <row r="198" ht="27.6" customHeight="1" x14ac:dyDescent="0.25"/>
    <row r="199" ht="27.6" customHeight="1" x14ac:dyDescent="0.25"/>
    <row r="200" ht="27.6" customHeight="1" x14ac:dyDescent="0.25"/>
    <row r="201" ht="27.6" customHeight="1" x14ac:dyDescent="0.25"/>
    <row r="202" ht="27.6" customHeight="1" x14ac:dyDescent="0.25"/>
    <row r="203" ht="27.6" customHeight="1" x14ac:dyDescent="0.25"/>
    <row r="204" ht="27.6" customHeight="1" x14ac:dyDescent="0.25"/>
    <row r="205" ht="27.6" customHeight="1" x14ac:dyDescent="0.25"/>
    <row r="206" ht="27.6" customHeight="1" x14ac:dyDescent="0.25"/>
    <row r="207" ht="27.6" customHeight="1" x14ac:dyDescent="0.25"/>
    <row r="208" ht="27.6" customHeight="1" x14ac:dyDescent="0.25"/>
    <row r="209" ht="27.6" customHeight="1" x14ac:dyDescent="0.25"/>
    <row r="210" ht="27.6" customHeight="1" x14ac:dyDescent="0.25"/>
    <row r="211" ht="27.6" customHeight="1" x14ac:dyDescent="0.25"/>
    <row r="212" ht="27.6" customHeight="1" x14ac:dyDescent="0.25"/>
    <row r="213" ht="27.6" customHeight="1" x14ac:dyDescent="0.25"/>
    <row r="214" ht="27.6" customHeight="1" x14ac:dyDescent="0.25"/>
    <row r="215" ht="27.6" customHeight="1" x14ac:dyDescent="0.25"/>
    <row r="216" ht="27.6" customHeight="1" x14ac:dyDescent="0.25"/>
    <row r="217" ht="27.6" customHeight="1" x14ac:dyDescent="0.25"/>
    <row r="218" ht="27.6" customHeight="1" x14ac:dyDescent="0.25"/>
    <row r="219" ht="27.6" customHeight="1" x14ac:dyDescent="0.25"/>
    <row r="220" ht="27.6" customHeight="1" x14ac:dyDescent="0.25"/>
    <row r="221" ht="27.6" customHeight="1" x14ac:dyDescent="0.25"/>
    <row r="222" ht="27.6" customHeight="1" x14ac:dyDescent="0.25"/>
    <row r="223" ht="27.6" customHeight="1" x14ac:dyDescent="0.25"/>
    <row r="224" ht="27.6" customHeight="1" x14ac:dyDescent="0.25"/>
    <row r="225" ht="27.6" customHeight="1" x14ac:dyDescent="0.25"/>
    <row r="226" ht="27.6" customHeight="1" x14ac:dyDescent="0.25"/>
    <row r="227" ht="27.6" customHeight="1" x14ac:dyDescent="0.25"/>
    <row r="228" ht="27.6" customHeight="1" x14ac:dyDescent="0.25"/>
    <row r="229" ht="27.6" customHeight="1" x14ac:dyDescent="0.25"/>
    <row r="230" ht="27.6" customHeight="1" x14ac:dyDescent="0.25"/>
    <row r="231" ht="27.6" customHeight="1" x14ac:dyDescent="0.25"/>
    <row r="232" ht="27.6" customHeight="1" x14ac:dyDescent="0.25"/>
    <row r="233" ht="27.6" customHeight="1" x14ac:dyDescent="0.25"/>
    <row r="234" ht="27.6" customHeight="1" x14ac:dyDescent="0.25"/>
    <row r="235" ht="27.6" customHeight="1" x14ac:dyDescent="0.25"/>
    <row r="236" ht="27.6" customHeight="1" x14ac:dyDescent="0.25"/>
    <row r="237" ht="27.6" customHeight="1" x14ac:dyDescent="0.25"/>
    <row r="238" ht="27.6" customHeight="1" x14ac:dyDescent="0.25"/>
    <row r="239" ht="27.6" customHeight="1" x14ac:dyDescent="0.25"/>
    <row r="240" ht="27.6" customHeight="1" x14ac:dyDescent="0.25"/>
    <row r="241" ht="27.6" customHeight="1" x14ac:dyDescent="0.25"/>
    <row r="242" ht="27.6" customHeight="1" x14ac:dyDescent="0.25"/>
    <row r="243" ht="27.6" customHeight="1" x14ac:dyDescent="0.25"/>
    <row r="244" ht="27.6" customHeight="1" x14ac:dyDescent="0.25"/>
    <row r="245" ht="27.6" customHeight="1" x14ac:dyDescent="0.25"/>
    <row r="246" ht="27.6" customHeight="1" x14ac:dyDescent="0.25"/>
    <row r="247" ht="27.6" customHeight="1" x14ac:dyDescent="0.25"/>
    <row r="248" ht="27.6" customHeight="1" x14ac:dyDescent="0.25"/>
    <row r="249" ht="27.6" customHeight="1" x14ac:dyDescent="0.25"/>
    <row r="250" ht="27.6" customHeight="1" x14ac:dyDescent="0.25"/>
    <row r="251" ht="27.6" customHeight="1" x14ac:dyDescent="0.25"/>
    <row r="252" ht="27.6" customHeight="1" x14ac:dyDescent="0.25"/>
    <row r="253" ht="27.6" customHeight="1" x14ac:dyDescent="0.25"/>
    <row r="254" ht="27.6" customHeight="1" x14ac:dyDescent="0.25"/>
    <row r="255" ht="27.6" customHeight="1" x14ac:dyDescent="0.25"/>
    <row r="256" ht="27.6" customHeight="1" x14ac:dyDescent="0.25"/>
    <row r="257" ht="27.6" customHeight="1" x14ac:dyDescent="0.25"/>
    <row r="258" ht="27.6" customHeight="1" x14ac:dyDescent="0.25"/>
    <row r="259" ht="27.6" customHeight="1" x14ac:dyDescent="0.25"/>
    <row r="260" ht="27.6" customHeight="1" x14ac:dyDescent="0.25"/>
    <row r="261" ht="27.6" customHeight="1" x14ac:dyDescent="0.25"/>
    <row r="262" ht="27.6" customHeight="1" x14ac:dyDescent="0.25"/>
    <row r="263" ht="27.6" customHeight="1" x14ac:dyDescent="0.25"/>
    <row r="264" ht="27.6" customHeight="1" x14ac:dyDescent="0.25"/>
    <row r="265" ht="27.6" customHeight="1" x14ac:dyDescent="0.25"/>
    <row r="266" ht="27.6" customHeight="1" x14ac:dyDescent="0.25"/>
    <row r="267" ht="27.6" customHeight="1" x14ac:dyDescent="0.25"/>
    <row r="268" ht="27.6" customHeight="1" x14ac:dyDescent="0.25"/>
    <row r="269" ht="27.6" customHeight="1" x14ac:dyDescent="0.25"/>
    <row r="270" ht="27.6" customHeight="1" x14ac:dyDescent="0.25"/>
    <row r="271" ht="27.6" customHeight="1" x14ac:dyDescent="0.25"/>
    <row r="272" ht="27.6" customHeight="1" x14ac:dyDescent="0.25"/>
    <row r="273" ht="27.6" customHeight="1" x14ac:dyDescent="0.25"/>
    <row r="274" ht="27.6" customHeight="1" x14ac:dyDescent="0.25"/>
    <row r="275" ht="27.6" customHeight="1" x14ac:dyDescent="0.25"/>
    <row r="276" ht="27.6" customHeight="1" x14ac:dyDescent="0.25"/>
    <row r="277" ht="27.6" customHeight="1" x14ac:dyDescent="0.25"/>
    <row r="278" ht="27.6" customHeight="1" x14ac:dyDescent="0.25"/>
    <row r="279" ht="27.6" customHeight="1" x14ac:dyDescent="0.25"/>
    <row r="280" ht="27.6" customHeight="1" x14ac:dyDescent="0.25"/>
    <row r="281" ht="27.6" customHeight="1" x14ac:dyDescent="0.25"/>
    <row r="282" ht="27.6" customHeight="1" x14ac:dyDescent="0.25"/>
    <row r="283" ht="27.6" customHeight="1" x14ac:dyDescent="0.25"/>
    <row r="284" ht="27.6" customHeight="1" x14ac:dyDescent="0.25"/>
    <row r="285" ht="27.6" customHeight="1" x14ac:dyDescent="0.25"/>
    <row r="286" ht="27.6" customHeight="1" x14ac:dyDescent="0.25"/>
    <row r="287" ht="27.6" customHeight="1" x14ac:dyDescent="0.25"/>
    <row r="288" ht="27.6" customHeight="1" x14ac:dyDescent="0.25"/>
    <row r="289" ht="27.6" customHeight="1" x14ac:dyDescent="0.25"/>
    <row r="290" ht="27.6" customHeight="1" x14ac:dyDescent="0.25"/>
    <row r="291" ht="27.6" customHeight="1" x14ac:dyDescent="0.25"/>
    <row r="292" ht="27.6" customHeight="1" x14ac:dyDescent="0.25"/>
    <row r="293" ht="27.6" customHeight="1" x14ac:dyDescent="0.25"/>
    <row r="294" ht="27.6" customHeight="1" x14ac:dyDescent="0.25"/>
    <row r="295" ht="27.6" customHeight="1" x14ac:dyDescent="0.25"/>
    <row r="296" ht="27.6" customHeight="1" x14ac:dyDescent="0.25"/>
    <row r="297" ht="27.6" customHeight="1" x14ac:dyDescent="0.25"/>
    <row r="298" ht="27.6" customHeight="1" x14ac:dyDescent="0.25"/>
    <row r="299" ht="27.6" customHeight="1" x14ac:dyDescent="0.25"/>
    <row r="300" ht="27.6" customHeight="1" x14ac:dyDescent="0.25"/>
    <row r="301" ht="27.6" customHeight="1" x14ac:dyDescent="0.25"/>
    <row r="302" ht="27.6" customHeight="1" x14ac:dyDescent="0.25"/>
    <row r="303" ht="27.6" customHeight="1" x14ac:dyDescent="0.25"/>
    <row r="304" ht="27.6" customHeight="1" x14ac:dyDescent="0.25"/>
    <row r="305" ht="27.6" customHeight="1" x14ac:dyDescent="0.25"/>
    <row r="306" ht="27.6" customHeight="1" x14ac:dyDescent="0.25"/>
    <row r="307" ht="27.6" customHeight="1" x14ac:dyDescent="0.25"/>
    <row r="308" ht="27.6" customHeight="1" x14ac:dyDescent="0.25"/>
    <row r="309" ht="27.6" customHeight="1" x14ac:dyDescent="0.25"/>
    <row r="310" ht="27.6" customHeight="1" x14ac:dyDescent="0.25"/>
    <row r="311" ht="27.6" customHeight="1" x14ac:dyDescent="0.25"/>
    <row r="312" ht="27.6" customHeight="1" x14ac:dyDescent="0.25"/>
    <row r="313" ht="27.6" customHeight="1" x14ac:dyDescent="0.25"/>
    <row r="314" ht="27.6" customHeight="1" x14ac:dyDescent="0.25"/>
    <row r="315" ht="27.6" customHeight="1" x14ac:dyDescent="0.25"/>
    <row r="316" ht="27.6" customHeight="1" x14ac:dyDescent="0.25"/>
    <row r="317" ht="27.6" customHeight="1" x14ac:dyDescent="0.25"/>
    <row r="318" ht="27.6" customHeight="1" x14ac:dyDescent="0.25"/>
    <row r="319" ht="27.6" customHeight="1" x14ac:dyDescent="0.25"/>
    <row r="320" ht="27.6" customHeight="1" x14ac:dyDescent="0.25"/>
    <row r="321" ht="27.6" customHeight="1" x14ac:dyDescent="0.25"/>
    <row r="322" ht="27.6" customHeight="1" x14ac:dyDescent="0.25"/>
    <row r="323" ht="27.6" customHeight="1" x14ac:dyDescent="0.25"/>
    <row r="324" ht="27.6" customHeight="1" x14ac:dyDescent="0.25"/>
    <row r="325" ht="27.6" customHeight="1" x14ac:dyDescent="0.25"/>
    <row r="326" ht="27.6" customHeight="1" x14ac:dyDescent="0.25"/>
    <row r="327" ht="27.6" customHeight="1" x14ac:dyDescent="0.25"/>
    <row r="328" ht="27.6" customHeight="1" x14ac:dyDescent="0.25"/>
    <row r="329" ht="27.6" customHeight="1" x14ac:dyDescent="0.25"/>
    <row r="330" ht="27.6" customHeight="1" x14ac:dyDescent="0.25"/>
    <row r="331" ht="27.6" customHeight="1" x14ac:dyDescent="0.25"/>
    <row r="332" ht="27.6" customHeight="1" x14ac:dyDescent="0.25"/>
    <row r="333" ht="27.6" customHeight="1" x14ac:dyDescent="0.25"/>
    <row r="334" ht="27.6" customHeight="1" x14ac:dyDescent="0.25"/>
    <row r="335" ht="27.6" customHeight="1" x14ac:dyDescent="0.25"/>
    <row r="336" ht="27.6" customHeight="1" x14ac:dyDescent="0.25"/>
    <row r="337" ht="27.6" customHeight="1" x14ac:dyDescent="0.25"/>
    <row r="338" ht="27.6" customHeight="1" x14ac:dyDescent="0.25"/>
    <row r="339" ht="27.6" customHeight="1" x14ac:dyDescent="0.25"/>
    <row r="340" ht="27.6" customHeight="1" x14ac:dyDescent="0.25"/>
    <row r="341" ht="27.6" customHeight="1" x14ac:dyDescent="0.25"/>
    <row r="342" ht="27.6" customHeight="1" x14ac:dyDescent="0.25"/>
    <row r="343" ht="27.6" customHeight="1" x14ac:dyDescent="0.25"/>
    <row r="344" ht="27.6" customHeight="1" x14ac:dyDescent="0.25"/>
    <row r="345" ht="27.6" customHeight="1" x14ac:dyDescent="0.25"/>
    <row r="346" ht="27.6" customHeight="1" x14ac:dyDescent="0.25"/>
    <row r="347" ht="27.6" customHeight="1" x14ac:dyDescent="0.25"/>
    <row r="348" ht="27.6" customHeight="1" x14ac:dyDescent="0.25"/>
    <row r="349" ht="27.6" customHeight="1" x14ac:dyDescent="0.25"/>
    <row r="350" ht="27.6" customHeight="1" x14ac:dyDescent="0.25"/>
    <row r="351" ht="27.6" customHeight="1" x14ac:dyDescent="0.25"/>
    <row r="352" ht="27.6" customHeight="1" x14ac:dyDescent="0.25"/>
    <row r="353" ht="27.6" customHeight="1" x14ac:dyDescent="0.25"/>
    <row r="354" ht="27.6" customHeight="1" x14ac:dyDescent="0.25"/>
    <row r="355" ht="27.6" customHeight="1" x14ac:dyDescent="0.25"/>
    <row r="356" ht="27.6" customHeight="1" x14ac:dyDescent="0.25"/>
    <row r="357" ht="27.6" customHeight="1" x14ac:dyDescent="0.25"/>
    <row r="358" ht="27.6" customHeight="1" x14ac:dyDescent="0.25"/>
    <row r="359" ht="27.6" customHeight="1" x14ac:dyDescent="0.25"/>
    <row r="360" ht="27.6" customHeight="1" x14ac:dyDescent="0.25"/>
    <row r="361" ht="27.6" customHeight="1" x14ac:dyDescent="0.25"/>
    <row r="362" ht="27.6" customHeight="1" x14ac:dyDescent="0.25"/>
    <row r="363" ht="27.6" customHeight="1" x14ac:dyDescent="0.25"/>
    <row r="364" ht="27.6" customHeight="1" x14ac:dyDescent="0.25"/>
    <row r="365" ht="27.6" customHeight="1" x14ac:dyDescent="0.25"/>
    <row r="366" ht="27.6" customHeight="1" x14ac:dyDescent="0.25"/>
    <row r="367" ht="27.6" customHeight="1" x14ac:dyDescent="0.25"/>
    <row r="368" ht="27.6" customHeight="1" x14ac:dyDescent="0.25"/>
    <row r="369" ht="27.6" customHeight="1" x14ac:dyDescent="0.25"/>
    <row r="370" ht="27.6" customHeight="1" x14ac:dyDescent="0.25"/>
    <row r="371" ht="27.6" customHeight="1" x14ac:dyDescent="0.25"/>
    <row r="372" ht="27.6" customHeight="1" x14ac:dyDescent="0.25"/>
    <row r="373" ht="27.6" customHeight="1" x14ac:dyDescent="0.25"/>
    <row r="374" ht="27.6" customHeight="1" x14ac:dyDescent="0.25"/>
    <row r="375" ht="27.6" customHeight="1" x14ac:dyDescent="0.25"/>
    <row r="376" ht="27.6" customHeight="1" x14ac:dyDescent="0.25"/>
    <row r="377" ht="27.6" customHeight="1" x14ac:dyDescent="0.25"/>
    <row r="378" ht="27.6" customHeight="1" x14ac:dyDescent="0.25"/>
    <row r="379" ht="27.6" customHeight="1" x14ac:dyDescent="0.25"/>
    <row r="380" ht="27.6" customHeight="1" x14ac:dyDescent="0.25"/>
    <row r="381" ht="27.6" customHeight="1" x14ac:dyDescent="0.25"/>
    <row r="382" ht="27.6" customHeight="1" x14ac:dyDescent="0.25"/>
    <row r="383" ht="27.6" customHeight="1" x14ac:dyDescent="0.25"/>
    <row r="384" ht="27.6" customHeight="1" x14ac:dyDescent="0.25"/>
    <row r="385" ht="27.6" customHeight="1" x14ac:dyDescent="0.25"/>
    <row r="386" ht="27.6" customHeight="1" x14ac:dyDescent="0.25"/>
    <row r="387" ht="27.6" customHeight="1" x14ac:dyDescent="0.25"/>
    <row r="388" ht="27.6" customHeight="1" x14ac:dyDescent="0.25"/>
    <row r="389" ht="27.6" customHeight="1" x14ac:dyDescent="0.25"/>
    <row r="390" ht="27.6" customHeight="1" x14ac:dyDescent="0.25"/>
    <row r="391" ht="27.6" customHeight="1" x14ac:dyDescent="0.25"/>
    <row r="392" ht="27.6" customHeight="1" x14ac:dyDescent="0.25"/>
    <row r="393" ht="27.6" customHeight="1" x14ac:dyDescent="0.25"/>
    <row r="394" ht="27.6" customHeight="1" x14ac:dyDescent="0.25"/>
    <row r="395" ht="27.6" customHeight="1" x14ac:dyDescent="0.25"/>
    <row r="396" ht="27.6" customHeight="1" x14ac:dyDescent="0.25"/>
    <row r="397" ht="27.6" customHeight="1" x14ac:dyDescent="0.25"/>
    <row r="398" ht="27.6" customHeight="1" x14ac:dyDescent="0.25"/>
    <row r="399" ht="27.6" customHeight="1" x14ac:dyDescent="0.25"/>
    <row r="400" ht="27.6" customHeight="1" x14ac:dyDescent="0.25"/>
    <row r="401" ht="27.6" customHeight="1" x14ac:dyDescent="0.25"/>
    <row r="402" ht="27.6" customHeight="1" x14ac:dyDescent="0.25"/>
    <row r="403" ht="27.6" customHeight="1" x14ac:dyDescent="0.25"/>
    <row r="404" ht="27.6" customHeight="1" x14ac:dyDescent="0.25"/>
    <row r="405" ht="27.6" customHeight="1" x14ac:dyDescent="0.25"/>
    <row r="406" ht="27.6" customHeight="1" x14ac:dyDescent="0.25"/>
    <row r="407" ht="27.6" customHeight="1" x14ac:dyDescent="0.25"/>
    <row r="408" ht="27.6" customHeight="1" x14ac:dyDescent="0.25"/>
    <row r="409" ht="27.6" customHeight="1" x14ac:dyDescent="0.25"/>
    <row r="410" ht="27.6" customHeight="1" x14ac:dyDescent="0.25"/>
    <row r="411" ht="27.6" customHeight="1" x14ac:dyDescent="0.25"/>
    <row r="412" ht="27.6" customHeight="1" x14ac:dyDescent="0.25"/>
    <row r="413" ht="27.6" customHeight="1" x14ac:dyDescent="0.25"/>
    <row r="414" ht="27.6" customHeight="1" x14ac:dyDescent="0.25"/>
    <row r="415" ht="27.6" customHeight="1" x14ac:dyDescent="0.25"/>
    <row r="41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  <row r="1782" ht="27.6" customHeight="1" x14ac:dyDescent="0.25"/>
    <row r="1783" ht="27.6" customHeight="1" x14ac:dyDescent="0.25"/>
    <row r="1784" ht="27.6" customHeight="1" x14ac:dyDescent="0.25"/>
    <row r="1785" ht="27.6" customHeight="1" x14ac:dyDescent="0.25"/>
    <row r="1786" ht="27.6" customHeight="1" x14ac:dyDescent="0.25"/>
    <row r="1787" ht="27.6" customHeight="1" x14ac:dyDescent="0.25"/>
    <row r="1788" ht="27.6" customHeight="1" x14ac:dyDescent="0.25"/>
    <row r="1789" ht="27.6" customHeight="1" x14ac:dyDescent="0.25"/>
    <row r="1790" ht="27.6" customHeight="1" x14ac:dyDescent="0.25"/>
    <row r="1791" ht="27.6" customHeight="1" x14ac:dyDescent="0.25"/>
    <row r="1792" ht="27.6" customHeight="1" x14ac:dyDescent="0.25"/>
    <row r="1793" ht="27.6" customHeight="1" x14ac:dyDescent="0.25"/>
    <row r="1794" ht="27.6" customHeight="1" x14ac:dyDescent="0.25"/>
    <row r="1795" ht="27.6" customHeight="1" x14ac:dyDescent="0.25"/>
    <row r="1796" ht="27.6" customHeight="1" x14ac:dyDescent="0.25"/>
    <row r="1797" ht="27.6" customHeight="1" x14ac:dyDescent="0.25"/>
    <row r="1798" ht="27.6" customHeight="1" x14ac:dyDescent="0.25"/>
    <row r="1799" ht="27.6" customHeight="1" x14ac:dyDescent="0.25"/>
    <row r="1800" ht="27.6" customHeight="1" x14ac:dyDescent="0.25"/>
    <row r="1801" ht="27.6" customHeight="1" x14ac:dyDescent="0.25"/>
    <row r="1802" ht="27.6" customHeight="1" x14ac:dyDescent="0.25"/>
    <row r="1803" ht="27.6" customHeight="1" x14ac:dyDescent="0.25"/>
    <row r="1804" ht="27.6" customHeight="1" x14ac:dyDescent="0.25"/>
    <row r="1805" ht="27.6" customHeight="1" x14ac:dyDescent="0.25"/>
    <row r="1806" ht="27.6" customHeight="1" x14ac:dyDescent="0.25"/>
    <row r="1807" ht="27.6" customHeight="1" x14ac:dyDescent="0.25"/>
    <row r="1808" ht="27.6" customHeight="1" x14ac:dyDescent="0.25"/>
    <row r="1809" ht="27.6" customHeight="1" x14ac:dyDescent="0.25"/>
    <row r="1810" ht="27.6" customHeight="1" x14ac:dyDescent="0.25"/>
    <row r="1811" ht="27.6" customHeight="1" x14ac:dyDescent="0.25"/>
    <row r="1812" ht="27.6" customHeight="1" x14ac:dyDescent="0.25"/>
    <row r="1813" ht="27.6" customHeight="1" x14ac:dyDescent="0.25"/>
    <row r="1814" ht="27.6" customHeight="1" x14ac:dyDescent="0.25"/>
    <row r="1815" ht="27.6" customHeight="1" x14ac:dyDescent="0.25"/>
    <row r="1816" ht="27.6" customHeight="1" x14ac:dyDescent="0.25"/>
    <row r="1817" ht="27.6" customHeight="1" x14ac:dyDescent="0.25"/>
    <row r="1818" ht="27.6" customHeight="1" x14ac:dyDescent="0.25"/>
    <row r="1819" ht="27.6" customHeight="1" x14ac:dyDescent="0.25"/>
    <row r="1820" ht="27.6" customHeight="1" x14ac:dyDescent="0.25"/>
    <row r="1821" ht="27.6" customHeight="1" x14ac:dyDescent="0.25"/>
    <row r="1822" ht="27.6" customHeight="1" x14ac:dyDescent="0.25"/>
    <row r="1823" ht="27.6" customHeight="1" x14ac:dyDescent="0.25"/>
    <row r="1824" ht="27.6" customHeight="1" x14ac:dyDescent="0.25"/>
    <row r="1825" ht="27.6" customHeight="1" x14ac:dyDescent="0.25"/>
    <row r="1826" ht="27.6" customHeight="1" x14ac:dyDescent="0.25"/>
    <row r="1827" ht="27.6" customHeight="1" x14ac:dyDescent="0.25"/>
    <row r="1828" ht="27.6" customHeight="1" x14ac:dyDescent="0.25"/>
    <row r="1829" ht="27.6" customHeight="1" x14ac:dyDescent="0.25"/>
    <row r="1830" ht="27.6" customHeight="1" x14ac:dyDescent="0.25"/>
    <row r="1831" ht="27.6" customHeight="1" x14ac:dyDescent="0.25"/>
    <row r="1832" ht="27.6" customHeight="1" x14ac:dyDescent="0.25"/>
    <row r="1833" ht="27.6" customHeight="1" x14ac:dyDescent="0.25"/>
    <row r="1834" ht="27.6" customHeight="1" x14ac:dyDescent="0.25"/>
    <row r="1835" ht="27.6" customHeight="1" x14ac:dyDescent="0.25"/>
    <row r="1836" ht="27.6" customHeight="1" x14ac:dyDescent="0.25"/>
    <row r="1837" ht="27.6" customHeight="1" x14ac:dyDescent="0.25"/>
    <row r="1838" ht="27.6" customHeight="1" x14ac:dyDescent="0.25"/>
    <row r="1839" ht="27.6" customHeight="1" x14ac:dyDescent="0.25"/>
    <row r="1840" ht="27.6" customHeight="1" x14ac:dyDescent="0.25"/>
    <row r="1841" ht="27.6" customHeight="1" x14ac:dyDescent="0.25"/>
    <row r="1842" ht="27.6" customHeight="1" x14ac:dyDescent="0.25"/>
    <row r="1843" ht="27.6" customHeight="1" x14ac:dyDescent="0.25"/>
    <row r="1844" ht="27.6" customHeight="1" x14ac:dyDescent="0.25"/>
    <row r="1845" ht="27.6" customHeight="1" x14ac:dyDescent="0.25"/>
    <row r="1846" ht="27.6" customHeight="1" x14ac:dyDescent="0.25"/>
    <row r="1847" ht="27.6" customHeight="1" x14ac:dyDescent="0.25"/>
    <row r="1848" ht="27.6" customHeight="1" x14ac:dyDescent="0.25"/>
    <row r="1849" ht="27.6" customHeight="1" x14ac:dyDescent="0.25"/>
    <row r="1850" ht="27.6" customHeight="1" x14ac:dyDescent="0.25"/>
    <row r="1851" ht="27.6" customHeight="1" x14ac:dyDescent="0.25"/>
    <row r="1852" ht="27.6" customHeight="1" x14ac:dyDescent="0.25"/>
    <row r="1853" ht="27.6" customHeight="1" x14ac:dyDescent="0.25"/>
    <row r="1854" ht="27.6" customHeight="1" x14ac:dyDescent="0.25"/>
    <row r="1855" ht="27.6" customHeight="1" x14ac:dyDescent="0.25"/>
    <row r="1856" ht="27.6" customHeight="1" x14ac:dyDescent="0.25"/>
    <row r="1857" ht="27.6" customHeight="1" x14ac:dyDescent="0.25"/>
    <row r="1858" ht="27.6" customHeight="1" x14ac:dyDescent="0.25"/>
    <row r="1859" ht="27.6" customHeight="1" x14ac:dyDescent="0.25"/>
    <row r="1860" ht="27.6" customHeight="1" x14ac:dyDescent="0.25"/>
    <row r="1861" ht="27.6" customHeight="1" x14ac:dyDescent="0.25"/>
    <row r="1862" ht="27.6" customHeight="1" x14ac:dyDescent="0.25"/>
    <row r="1863" ht="27.6" customHeight="1" x14ac:dyDescent="0.25"/>
    <row r="1864" ht="27.6" customHeight="1" x14ac:dyDescent="0.25"/>
    <row r="1865" ht="27.6" customHeight="1" x14ac:dyDescent="0.25"/>
    <row r="1866" ht="27.6" customHeight="1" x14ac:dyDescent="0.25"/>
    <row r="1867" ht="27.6" customHeight="1" x14ac:dyDescent="0.25"/>
    <row r="1868" ht="27.6" customHeight="1" x14ac:dyDescent="0.25"/>
    <row r="1869" ht="27.6" customHeight="1" x14ac:dyDescent="0.25"/>
    <row r="1870" ht="27.6" customHeight="1" x14ac:dyDescent="0.25"/>
    <row r="1871" ht="27.6" customHeight="1" x14ac:dyDescent="0.25"/>
    <row r="1872" ht="27.6" customHeight="1" x14ac:dyDescent="0.25"/>
    <row r="1873" ht="27.6" customHeight="1" x14ac:dyDescent="0.25"/>
    <row r="1874" ht="27.6" customHeight="1" x14ac:dyDescent="0.25"/>
    <row r="1875" ht="27.6" customHeight="1" x14ac:dyDescent="0.25"/>
    <row r="1876" ht="27.6" customHeight="1" x14ac:dyDescent="0.25"/>
    <row r="1877" ht="27.6" customHeight="1" x14ac:dyDescent="0.25"/>
    <row r="1878" ht="27.6" customHeight="1" x14ac:dyDescent="0.25"/>
    <row r="1879" ht="27.6" customHeight="1" x14ac:dyDescent="0.25"/>
    <row r="1880" ht="27.6" customHeight="1" x14ac:dyDescent="0.25"/>
    <row r="1881" ht="27.6" customHeight="1" x14ac:dyDescent="0.25"/>
    <row r="1882" ht="27.6" customHeight="1" x14ac:dyDescent="0.25"/>
    <row r="1883" ht="27.6" customHeight="1" x14ac:dyDescent="0.25"/>
    <row r="1884" ht="27.6" customHeight="1" x14ac:dyDescent="0.25"/>
    <row r="1885" ht="27.6" customHeight="1" x14ac:dyDescent="0.25"/>
    <row r="1886" ht="27.6" customHeight="1" x14ac:dyDescent="0.25"/>
    <row r="1887" ht="27.6" customHeight="1" x14ac:dyDescent="0.25"/>
    <row r="1888" ht="27.6" customHeight="1" x14ac:dyDescent="0.25"/>
    <row r="1889" ht="27.6" customHeight="1" x14ac:dyDescent="0.25"/>
    <row r="1890" ht="27.6" customHeight="1" x14ac:dyDescent="0.25"/>
    <row r="1891" ht="27.6" customHeight="1" x14ac:dyDescent="0.25"/>
    <row r="1892" ht="27.6" customHeight="1" x14ac:dyDescent="0.25"/>
    <row r="1893" ht="27.6" customHeight="1" x14ac:dyDescent="0.25"/>
    <row r="1894" ht="27.6" customHeight="1" x14ac:dyDescent="0.25"/>
    <row r="1895" ht="27.6" customHeight="1" x14ac:dyDescent="0.25"/>
    <row r="1896" ht="27.6" customHeight="1" x14ac:dyDescent="0.25"/>
    <row r="1897" ht="27.6" customHeight="1" x14ac:dyDescent="0.25"/>
    <row r="1898" ht="27.6" customHeight="1" x14ac:dyDescent="0.25"/>
    <row r="1899" ht="27.6" customHeight="1" x14ac:dyDescent="0.25"/>
    <row r="1900" ht="27.6" customHeight="1" x14ac:dyDescent="0.25"/>
    <row r="1901" ht="27.6" customHeight="1" x14ac:dyDescent="0.25"/>
    <row r="1902" ht="27.6" customHeight="1" x14ac:dyDescent="0.25"/>
    <row r="1903" ht="27.6" customHeight="1" x14ac:dyDescent="0.25"/>
    <row r="1904" ht="27.6" customHeight="1" x14ac:dyDescent="0.25"/>
    <row r="1905" ht="27.6" customHeight="1" x14ac:dyDescent="0.25"/>
    <row r="1906" ht="27.6" customHeight="1" x14ac:dyDescent="0.25"/>
    <row r="1907" ht="27.6" customHeight="1" x14ac:dyDescent="0.25"/>
    <row r="1908" ht="27.6" customHeight="1" x14ac:dyDescent="0.25"/>
    <row r="1909" ht="27.6" customHeight="1" x14ac:dyDescent="0.25"/>
    <row r="1910" ht="27.6" customHeight="1" x14ac:dyDescent="0.25"/>
    <row r="1911" ht="27.6" customHeight="1" x14ac:dyDescent="0.25"/>
    <row r="1912" ht="27.6" customHeight="1" x14ac:dyDescent="0.25"/>
    <row r="1913" ht="27.6" customHeight="1" x14ac:dyDescent="0.25"/>
    <row r="1914" ht="27.6" customHeight="1" x14ac:dyDescent="0.25"/>
    <row r="1915" ht="27.6" customHeight="1" x14ac:dyDescent="0.25"/>
    <row r="1916" ht="27.6" customHeight="1" x14ac:dyDescent="0.25"/>
    <row r="1917" ht="27.6" customHeight="1" x14ac:dyDescent="0.25"/>
    <row r="1918" ht="27.6" customHeight="1" x14ac:dyDescent="0.25"/>
    <row r="1919" ht="27.6" customHeight="1" x14ac:dyDescent="0.25"/>
    <row r="1920" ht="27.6" customHeight="1" x14ac:dyDescent="0.25"/>
    <row r="1921" ht="27.6" customHeight="1" x14ac:dyDescent="0.25"/>
    <row r="1922" ht="27.6" customHeight="1" x14ac:dyDescent="0.25"/>
    <row r="1923" ht="27.6" customHeight="1" x14ac:dyDescent="0.25"/>
    <row r="1924" ht="27.6" customHeight="1" x14ac:dyDescent="0.25"/>
    <row r="1925" ht="27.6" customHeight="1" x14ac:dyDescent="0.25"/>
    <row r="1926" ht="27.6" customHeight="1" x14ac:dyDescent="0.25"/>
    <row r="1927" ht="27.6" customHeight="1" x14ac:dyDescent="0.25"/>
    <row r="1928" ht="27.6" customHeight="1" x14ac:dyDescent="0.25"/>
    <row r="1929" ht="27.6" customHeight="1" x14ac:dyDescent="0.25"/>
    <row r="1930" ht="27.6" customHeight="1" x14ac:dyDescent="0.25"/>
    <row r="1931" ht="27.6" customHeight="1" x14ac:dyDescent="0.25"/>
    <row r="1932" ht="27.6" customHeight="1" x14ac:dyDescent="0.25"/>
    <row r="1933" ht="27.6" customHeight="1" x14ac:dyDescent="0.25"/>
    <row r="1934" ht="27.6" customHeight="1" x14ac:dyDescent="0.25"/>
    <row r="1935" ht="27.6" customHeight="1" x14ac:dyDescent="0.25"/>
    <row r="1936" ht="27.6" customHeight="1" x14ac:dyDescent="0.25"/>
    <row r="1937" ht="27.6" customHeight="1" x14ac:dyDescent="0.25"/>
    <row r="1938" ht="27.6" customHeight="1" x14ac:dyDescent="0.25"/>
    <row r="1939" ht="27.6" customHeight="1" x14ac:dyDescent="0.25"/>
    <row r="1940" ht="27.6" customHeight="1" x14ac:dyDescent="0.25"/>
    <row r="1941" ht="27.6" customHeight="1" x14ac:dyDescent="0.25"/>
    <row r="1942" ht="27.6" customHeight="1" x14ac:dyDescent="0.25"/>
    <row r="1943" ht="27.6" customHeight="1" x14ac:dyDescent="0.25"/>
    <row r="1944" ht="27.6" customHeight="1" x14ac:dyDescent="0.25"/>
    <row r="1945" ht="27.6" customHeight="1" x14ac:dyDescent="0.25"/>
    <row r="1946" ht="27.6" customHeight="1" x14ac:dyDescent="0.25"/>
    <row r="1947" ht="27.6" customHeight="1" x14ac:dyDescent="0.25"/>
    <row r="1948" ht="27.6" customHeight="1" x14ac:dyDescent="0.25"/>
    <row r="1949" ht="27.6" customHeight="1" x14ac:dyDescent="0.25"/>
    <row r="1950" ht="27.6" customHeight="1" x14ac:dyDescent="0.25"/>
    <row r="1951" ht="27.6" customHeight="1" x14ac:dyDescent="0.25"/>
    <row r="1952" ht="27.6" customHeight="1" x14ac:dyDescent="0.25"/>
    <row r="1953" ht="27.6" customHeight="1" x14ac:dyDescent="0.25"/>
    <row r="1954" ht="27.6" customHeight="1" x14ac:dyDescent="0.25"/>
    <row r="1955" ht="27.6" customHeight="1" x14ac:dyDescent="0.25"/>
    <row r="1956" ht="27.6" customHeight="1" x14ac:dyDescent="0.25"/>
    <row r="1957" ht="27.6" customHeight="1" x14ac:dyDescent="0.25"/>
    <row r="1958" ht="27.6" customHeight="1" x14ac:dyDescent="0.25"/>
    <row r="1959" ht="27.6" customHeight="1" x14ac:dyDescent="0.25"/>
    <row r="1960" ht="27.6" customHeight="1" x14ac:dyDescent="0.25"/>
    <row r="1961" ht="27.6" customHeight="1" x14ac:dyDescent="0.25"/>
    <row r="1962" ht="27.6" customHeight="1" x14ac:dyDescent="0.25"/>
    <row r="1963" ht="27.6" customHeight="1" x14ac:dyDescent="0.25"/>
    <row r="1964" ht="27.6" customHeight="1" x14ac:dyDescent="0.25"/>
    <row r="1965" ht="27.6" customHeight="1" x14ac:dyDescent="0.25"/>
    <row r="1966" ht="27.6" customHeight="1" x14ac:dyDescent="0.25"/>
    <row r="1967" ht="27.6" customHeight="1" x14ac:dyDescent="0.25"/>
    <row r="1968" ht="27.6" customHeight="1" x14ac:dyDescent="0.25"/>
    <row r="1969" ht="27.6" customHeight="1" x14ac:dyDescent="0.25"/>
    <row r="1970" ht="27.6" customHeight="1" x14ac:dyDescent="0.25"/>
    <row r="1971" ht="27.6" customHeight="1" x14ac:dyDescent="0.25"/>
    <row r="1972" ht="27.6" customHeight="1" x14ac:dyDescent="0.25"/>
    <row r="1973" ht="27.6" customHeight="1" x14ac:dyDescent="0.25"/>
    <row r="1974" ht="27.6" customHeight="1" x14ac:dyDescent="0.25"/>
    <row r="1975" ht="27.6" customHeight="1" x14ac:dyDescent="0.25"/>
    <row r="1976" ht="27.6" customHeight="1" x14ac:dyDescent="0.25"/>
    <row r="1977" ht="27.6" customHeight="1" x14ac:dyDescent="0.25"/>
    <row r="1978" ht="27.6" customHeight="1" x14ac:dyDescent="0.25"/>
    <row r="1979" ht="27.6" customHeight="1" x14ac:dyDescent="0.25"/>
    <row r="1980" ht="27.6" customHeight="1" x14ac:dyDescent="0.25"/>
    <row r="1981" ht="27.6" customHeight="1" x14ac:dyDescent="0.25"/>
    <row r="1982" ht="27.6" customHeight="1" x14ac:dyDescent="0.25"/>
    <row r="1983" ht="27.6" customHeight="1" x14ac:dyDescent="0.25"/>
    <row r="1984" ht="27.6" customHeight="1" x14ac:dyDescent="0.25"/>
    <row r="1985" ht="27.6" customHeight="1" x14ac:dyDescent="0.25"/>
    <row r="1986" ht="27.6" customHeight="1" x14ac:dyDescent="0.25"/>
    <row r="1987" ht="27.6" customHeight="1" x14ac:dyDescent="0.25"/>
    <row r="1988" ht="27.6" customHeight="1" x14ac:dyDescent="0.25"/>
    <row r="1989" ht="27.6" customHeight="1" x14ac:dyDescent="0.25"/>
    <row r="1990" ht="27.6" customHeight="1" x14ac:dyDescent="0.25"/>
    <row r="1991" ht="27.6" customHeight="1" x14ac:dyDescent="0.25"/>
    <row r="1992" ht="27.6" customHeight="1" x14ac:dyDescent="0.25"/>
    <row r="1993" ht="27.6" customHeight="1" x14ac:dyDescent="0.25"/>
    <row r="1994" ht="27.6" customHeight="1" x14ac:dyDescent="0.25"/>
    <row r="1995" ht="27.6" customHeight="1" x14ac:dyDescent="0.25"/>
    <row r="1996" ht="27.6" customHeight="1" x14ac:dyDescent="0.25"/>
    <row r="1997" ht="27.6" customHeight="1" x14ac:dyDescent="0.25"/>
    <row r="1998" ht="27.6" customHeight="1" x14ac:dyDescent="0.25"/>
    <row r="1999" ht="27.6" customHeight="1" x14ac:dyDescent="0.25"/>
    <row r="2000" ht="27.6" customHeight="1" x14ac:dyDescent="0.25"/>
    <row r="2001" ht="27.6" customHeight="1" x14ac:dyDescent="0.25"/>
    <row r="2002" ht="27.6" customHeight="1" x14ac:dyDescent="0.25"/>
    <row r="2003" ht="27.6" customHeight="1" x14ac:dyDescent="0.25"/>
    <row r="2004" ht="27.6" customHeight="1" x14ac:dyDescent="0.25"/>
    <row r="2005" ht="27.6" customHeight="1" x14ac:dyDescent="0.25"/>
    <row r="2006" ht="27.6" customHeight="1" x14ac:dyDescent="0.25"/>
    <row r="2007" ht="27.6" customHeight="1" x14ac:dyDescent="0.25"/>
    <row r="2008" ht="27.6" customHeight="1" x14ac:dyDescent="0.25"/>
    <row r="2009" ht="27.6" customHeight="1" x14ac:dyDescent="0.25"/>
    <row r="2010" ht="27.6" customHeight="1" x14ac:dyDescent="0.25"/>
    <row r="2011" ht="27.6" customHeight="1" x14ac:dyDescent="0.25"/>
    <row r="2012" ht="27.6" customHeight="1" x14ac:dyDescent="0.25"/>
    <row r="2013" ht="27.6" customHeight="1" x14ac:dyDescent="0.25"/>
    <row r="2014" ht="27.6" customHeight="1" x14ac:dyDescent="0.25"/>
    <row r="2015" ht="27.6" customHeight="1" x14ac:dyDescent="0.25"/>
    <row r="2016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  <row r="2147" ht="27.6" customHeight="1" x14ac:dyDescent="0.25"/>
    <row r="2148" ht="27.6" customHeight="1" x14ac:dyDescent="0.25"/>
    <row r="2149" ht="27.6" customHeight="1" x14ac:dyDescent="0.25"/>
    <row r="2150" ht="27.6" customHeight="1" x14ac:dyDescent="0.25"/>
    <row r="2151" ht="27.6" customHeight="1" x14ac:dyDescent="0.25"/>
    <row r="2152" ht="27.6" customHeight="1" x14ac:dyDescent="0.25"/>
    <row r="2153" ht="27.6" customHeight="1" x14ac:dyDescent="0.25"/>
    <row r="2154" ht="27.6" customHeight="1" x14ac:dyDescent="0.25"/>
    <row r="2155" ht="27.6" customHeight="1" x14ac:dyDescent="0.25"/>
    <row r="2156" ht="27.6" customHeight="1" x14ac:dyDescent="0.25"/>
    <row r="2157" ht="27.6" customHeight="1" x14ac:dyDescent="0.25"/>
    <row r="2158" ht="27.6" customHeight="1" x14ac:dyDescent="0.25"/>
  </sheetData>
  <sheetProtection formatCells="0" formatColumns="0" formatRows="0" selectLockedCells="1" sort="0" autoFilter="0" pivotTables="0"/>
  <conditionalFormatting sqref="D13">
    <cfRule type="cellIs" dxfId="20" priority="39" operator="equal">
      <formula>"Intermedio"</formula>
    </cfRule>
  </conditionalFormatting>
  <conditionalFormatting sqref="D13">
    <cfRule type="cellIs" dxfId="19" priority="37" operator="equal">
      <formula>"Básico"</formula>
    </cfRule>
    <cfRule type="cellIs" dxfId="18" priority="38" operator="equal">
      <formula>"Avanzado"</formula>
    </cfRule>
  </conditionalFormatting>
  <conditionalFormatting sqref="F13">
    <cfRule type="cellIs" dxfId="17" priority="18" operator="equal">
      <formula>"Intermedio"</formula>
    </cfRule>
  </conditionalFormatting>
  <conditionalFormatting sqref="F13">
    <cfRule type="cellIs" dxfId="16" priority="16" operator="equal">
      <formula>"Básico"</formula>
    </cfRule>
    <cfRule type="cellIs" dxfId="15" priority="17" operator="equal">
      <formula>"Avanzado"</formula>
    </cfRule>
  </conditionalFormatting>
  <conditionalFormatting sqref="H13">
    <cfRule type="cellIs" dxfId="14" priority="15" operator="equal">
      <formula>"Intermedio"</formula>
    </cfRule>
  </conditionalFormatting>
  <conditionalFormatting sqref="H13">
    <cfRule type="cellIs" dxfId="13" priority="13" operator="equal">
      <formula>"Básico"</formula>
    </cfRule>
    <cfRule type="cellIs" dxfId="12" priority="14" operator="equal">
      <formula>"Avanzado"</formula>
    </cfRule>
  </conditionalFormatting>
  <conditionalFormatting sqref="J13">
    <cfRule type="cellIs" dxfId="11" priority="12" operator="equal">
      <formula>"Intermedio"</formula>
    </cfRule>
  </conditionalFormatting>
  <conditionalFormatting sqref="J13">
    <cfRule type="cellIs" dxfId="10" priority="10" operator="equal">
      <formula>"Básico"</formula>
    </cfRule>
    <cfRule type="cellIs" dxfId="9" priority="11" operator="equal">
      <formula>"Avanzado"</formula>
    </cfRule>
  </conditionalFormatting>
  <conditionalFormatting sqref="L13">
    <cfRule type="cellIs" dxfId="8" priority="9" operator="equal">
      <formula>"Intermedio"</formula>
    </cfRule>
  </conditionalFormatting>
  <conditionalFormatting sqref="L13">
    <cfRule type="cellIs" dxfId="7" priority="7" operator="equal">
      <formula>"Básico"</formula>
    </cfRule>
    <cfRule type="cellIs" dxfId="6" priority="8" operator="equal">
      <formula>"Avanzado"</formula>
    </cfRule>
  </conditionalFormatting>
  <conditionalFormatting sqref="N13">
    <cfRule type="cellIs" dxfId="5" priority="6" operator="equal">
      <formula>"Intermedio"</formula>
    </cfRule>
  </conditionalFormatting>
  <conditionalFormatting sqref="N13">
    <cfRule type="cellIs" dxfId="4" priority="4" operator="equal">
      <formula>"Básico"</formula>
    </cfRule>
    <cfRule type="cellIs" dxfId="3" priority="5" operator="equal">
      <formula>"Avanzado"</formula>
    </cfRule>
  </conditionalFormatting>
  <conditionalFormatting sqref="D7">
    <cfRule type="cellIs" dxfId="2" priority="3" operator="equal">
      <formula>"Intermedio"</formula>
    </cfRule>
  </conditionalFormatting>
  <conditionalFormatting sqref="D7">
    <cfRule type="cellIs" dxfId="1" priority="1" operator="equal">
      <formula>"Básico"</formula>
    </cfRule>
    <cfRule type="cellIs" dxfId="0" priority="2" operator="equal">
      <formula>"Avanzado"</formula>
    </cfRule>
  </conditionalFormatting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B43C2-FAB8-4F2C-AFAC-818059CFCBFC}">
  <sheetPr codeName="Sheet14">
    <pageSetUpPr fitToPage="1"/>
  </sheetPr>
  <dimension ref="A1:Q2146"/>
  <sheetViews>
    <sheetView showGridLines="0" showRowColHeaders="0" zoomScaleNormal="100" workbookViewId="0"/>
  </sheetViews>
  <sheetFormatPr baseColWidth="10" defaultColWidth="8.85546875" defaultRowHeight="15" x14ac:dyDescent="0.25"/>
  <cols>
    <col min="1" max="1" width="1.28515625" style="7" customWidth="1"/>
    <col min="2" max="2" width="1.5703125" style="80" customWidth="1"/>
    <col min="3" max="3" width="21.28515625" style="88" customWidth="1"/>
    <col min="4" max="5" width="1.5703125" style="80" customWidth="1"/>
    <col min="6" max="6" width="17.7109375" style="80" customWidth="1"/>
    <col min="7" max="7" width="13" style="80" customWidth="1"/>
    <col min="8" max="8" width="18.42578125" style="80" customWidth="1"/>
    <col min="9" max="11" width="8.85546875" style="80"/>
    <col min="12" max="12" width="13" style="80" customWidth="1"/>
    <col min="13" max="13" width="7" style="80" customWidth="1"/>
    <col min="14" max="14" width="29.28515625" style="80" customWidth="1"/>
    <col min="15" max="15" width="13" style="80" customWidth="1"/>
    <col min="16" max="16" width="5.5703125" style="80" customWidth="1"/>
    <col min="17" max="18" width="8.85546875" style="80"/>
    <col min="19" max="19" width="13" style="80" customWidth="1"/>
    <col min="20" max="16384" width="8.85546875" style="80"/>
  </cols>
  <sheetData>
    <row r="1" spans="1:17" s="73" customFormat="1" ht="39" customHeight="1" x14ac:dyDescent="0.25">
      <c r="A1" s="4"/>
      <c r="C1" s="74"/>
    </row>
    <row r="2" spans="1:17" s="77" customFormat="1" ht="26.1" customHeight="1" x14ac:dyDescent="0.25">
      <c r="A2" s="5"/>
      <c r="C2" s="76"/>
    </row>
    <row r="3" spans="1:17" s="6" customFormat="1" ht="30" customHeight="1" x14ac:dyDescent="0.25">
      <c r="C3" s="20"/>
    </row>
    <row r="4" spans="1:17" ht="28.15" customHeight="1" x14ac:dyDescent="0.25">
      <c r="C4" s="162" t="s">
        <v>0</v>
      </c>
      <c r="F4" s="161" t="s">
        <v>223</v>
      </c>
      <c r="I4" s="161" t="s">
        <v>196</v>
      </c>
      <c r="N4" s="161" t="s">
        <v>218</v>
      </c>
      <c r="Q4" s="161" t="s">
        <v>224</v>
      </c>
    </row>
    <row r="5" spans="1:17" s="161" customFormat="1" ht="62.45" customHeight="1" x14ac:dyDescent="0.25">
      <c r="A5" s="14"/>
      <c r="C5" s="174">
        <f>IFERROR(SUM(Analysis!F7:F12),"")</f>
        <v>5</v>
      </c>
    </row>
    <row r="6" spans="1:17" ht="5.45" customHeight="1" x14ac:dyDescent="0.25"/>
    <row r="7" spans="1:17" s="161" customFormat="1" ht="28.15" customHeight="1" x14ac:dyDescent="0.25">
      <c r="A7" s="14"/>
      <c r="C7" s="162" t="s">
        <v>196</v>
      </c>
    </row>
    <row r="8" spans="1:17" ht="62.45" customHeight="1" x14ac:dyDescent="0.25">
      <c r="C8" s="175">
        <f>IFERROR(Control!D6,"")</f>
        <v>9</v>
      </c>
    </row>
    <row r="9" spans="1:17" s="161" customFormat="1" ht="6" customHeight="1" x14ac:dyDescent="0.25">
      <c r="A9" s="14"/>
      <c r="C9" s="162"/>
    </row>
    <row r="10" spans="1:17" ht="28.15" customHeight="1" x14ac:dyDescent="0.25">
      <c r="C10" s="162" t="s">
        <v>199</v>
      </c>
      <c r="N10" s="176" t="s">
        <v>225</v>
      </c>
    </row>
    <row r="11" spans="1:17" s="161" customFormat="1" ht="62.45" customHeight="1" x14ac:dyDescent="0.25">
      <c r="A11" s="14"/>
      <c r="C11" s="177">
        <f ca="1">IFERROR(Control!K6,"")</f>
        <v>6</v>
      </c>
    </row>
    <row r="12" spans="1:17" ht="6" customHeight="1" x14ac:dyDescent="0.25"/>
    <row r="13" spans="1:17" s="161" customFormat="1" ht="28.15" customHeight="1" x14ac:dyDescent="0.25">
      <c r="A13" s="14"/>
      <c r="C13" s="162" t="s">
        <v>222</v>
      </c>
    </row>
    <row r="14" spans="1:17" ht="62.45" customHeight="1" x14ac:dyDescent="0.25">
      <c r="C14" s="178">
        <f>IFERROR(Control!N6,"")</f>
        <v>0.88888888888888884</v>
      </c>
    </row>
    <row r="15" spans="1:17" s="161" customFormat="1" ht="55.15" customHeight="1" x14ac:dyDescent="0.25">
      <c r="A15" s="14"/>
      <c r="C15" s="162"/>
    </row>
    <row r="16" spans="1:17" ht="5.45" customHeight="1" x14ac:dyDescent="0.25"/>
    <row r="17" spans="1:3" s="161" customFormat="1" ht="37.15" customHeight="1" x14ac:dyDescent="0.25">
      <c r="A17" s="14"/>
      <c r="C17" s="162"/>
    </row>
    <row r="18" spans="1:3" ht="27.6" customHeight="1" x14ac:dyDescent="0.25"/>
    <row r="19" spans="1:3" ht="27.6" customHeight="1" x14ac:dyDescent="0.25"/>
    <row r="20" spans="1:3" ht="27.6" customHeight="1" x14ac:dyDescent="0.25"/>
    <row r="21" spans="1:3" ht="27.6" customHeight="1" x14ac:dyDescent="0.25"/>
    <row r="22" spans="1:3" ht="27.6" customHeight="1" x14ac:dyDescent="0.25"/>
    <row r="23" spans="1:3" ht="27.6" customHeight="1" x14ac:dyDescent="0.25"/>
    <row r="24" spans="1:3" ht="27.6" customHeight="1" x14ac:dyDescent="0.25"/>
    <row r="25" spans="1:3" ht="27.6" customHeight="1" x14ac:dyDescent="0.25"/>
    <row r="26" spans="1:3" ht="27.6" customHeight="1" x14ac:dyDescent="0.25"/>
    <row r="27" spans="1:3" ht="27.6" customHeight="1" x14ac:dyDescent="0.25"/>
    <row r="28" spans="1:3" ht="27.6" customHeight="1" x14ac:dyDescent="0.25"/>
    <row r="29" spans="1:3" ht="27.6" customHeight="1" x14ac:dyDescent="0.25"/>
    <row r="30" spans="1:3" ht="27.6" customHeight="1" x14ac:dyDescent="0.25"/>
    <row r="31" spans="1:3" ht="27.6" customHeight="1" x14ac:dyDescent="0.25"/>
    <row r="32" spans="1:3" ht="27.6" customHeight="1" x14ac:dyDescent="0.25"/>
    <row r="33" ht="27.6" customHeight="1" x14ac:dyDescent="0.25"/>
    <row r="34" ht="27.6" customHeight="1" x14ac:dyDescent="0.25"/>
    <row r="35" ht="27.6" customHeight="1" x14ac:dyDescent="0.25"/>
    <row r="36" ht="27.6" customHeight="1" x14ac:dyDescent="0.25"/>
    <row r="37" ht="27.6" customHeight="1" x14ac:dyDescent="0.25"/>
    <row r="38" ht="27.6" customHeight="1" x14ac:dyDescent="0.25"/>
    <row r="39" ht="27.6" customHeight="1" x14ac:dyDescent="0.25"/>
    <row r="40" ht="27.6" customHeight="1" x14ac:dyDescent="0.25"/>
    <row r="41" ht="27.6" customHeight="1" x14ac:dyDescent="0.25"/>
    <row r="42" ht="27.6" customHeight="1" x14ac:dyDescent="0.25"/>
    <row r="43" ht="27.6" customHeight="1" x14ac:dyDescent="0.25"/>
    <row r="44" ht="27.6" customHeight="1" x14ac:dyDescent="0.25"/>
    <row r="45" ht="27.6" customHeight="1" x14ac:dyDescent="0.25"/>
    <row r="46" ht="27.6" customHeight="1" x14ac:dyDescent="0.25"/>
    <row r="47" ht="27.6" customHeight="1" x14ac:dyDescent="0.25"/>
    <row r="48" ht="27.6" customHeight="1" x14ac:dyDescent="0.25"/>
    <row r="49" ht="27.6" customHeight="1" x14ac:dyDescent="0.25"/>
    <row r="50" ht="27.6" customHeight="1" x14ac:dyDescent="0.25"/>
    <row r="51" ht="27.6" customHeight="1" x14ac:dyDescent="0.25"/>
    <row r="52" ht="27.6" customHeight="1" x14ac:dyDescent="0.25"/>
    <row r="53" ht="27.6" customHeight="1" x14ac:dyDescent="0.25"/>
    <row r="54" ht="27.6" customHeight="1" x14ac:dyDescent="0.25"/>
    <row r="55" ht="27.6" customHeight="1" x14ac:dyDescent="0.25"/>
    <row r="56" ht="27.6" customHeight="1" x14ac:dyDescent="0.25"/>
    <row r="57" ht="27.6" customHeight="1" x14ac:dyDescent="0.25"/>
    <row r="58" ht="27.6" customHeight="1" x14ac:dyDescent="0.25"/>
    <row r="59" ht="27.6" customHeight="1" x14ac:dyDescent="0.25"/>
    <row r="60" ht="27.6" customHeight="1" x14ac:dyDescent="0.25"/>
    <row r="61" ht="27.6" customHeight="1" x14ac:dyDescent="0.25"/>
    <row r="62" ht="27.6" customHeight="1" x14ac:dyDescent="0.25"/>
    <row r="63" ht="27.6" customHeight="1" x14ac:dyDescent="0.25"/>
    <row r="64" ht="27.6" customHeight="1" x14ac:dyDescent="0.25"/>
    <row r="65" ht="27.6" customHeight="1" x14ac:dyDescent="0.25"/>
    <row r="66" ht="27.6" customHeight="1" x14ac:dyDescent="0.25"/>
    <row r="67" ht="27.6" customHeight="1" x14ac:dyDescent="0.25"/>
    <row r="68" ht="27.6" customHeight="1" x14ac:dyDescent="0.25"/>
    <row r="69" ht="27.6" customHeight="1" x14ac:dyDescent="0.25"/>
    <row r="70" ht="27.6" customHeight="1" x14ac:dyDescent="0.25"/>
    <row r="71" ht="27.6" customHeight="1" x14ac:dyDescent="0.25"/>
    <row r="72" ht="27.6" customHeight="1" x14ac:dyDescent="0.25"/>
    <row r="73" ht="27.6" customHeight="1" x14ac:dyDescent="0.25"/>
    <row r="74" ht="27.6" customHeight="1" x14ac:dyDescent="0.25"/>
    <row r="75" ht="27.6" customHeight="1" x14ac:dyDescent="0.25"/>
    <row r="76" ht="27.6" customHeight="1" x14ac:dyDescent="0.25"/>
    <row r="77" ht="27.6" customHeight="1" x14ac:dyDescent="0.25"/>
    <row r="78" ht="27.6" customHeight="1" x14ac:dyDescent="0.25"/>
    <row r="79" ht="27.6" customHeight="1" x14ac:dyDescent="0.25"/>
    <row r="80" ht="27.6" customHeight="1" x14ac:dyDescent="0.25"/>
    <row r="81" ht="27.6" customHeight="1" x14ac:dyDescent="0.25"/>
    <row r="82" ht="27.6" customHeight="1" x14ac:dyDescent="0.25"/>
    <row r="83" ht="27.6" customHeight="1" x14ac:dyDescent="0.25"/>
    <row r="84" ht="27.6" customHeight="1" x14ac:dyDescent="0.25"/>
    <row r="85" ht="27.6" customHeight="1" x14ac:dyDescent="0.25"/>
    <row r="86" ht="27.6" customHeight="1" x14ac:dyDescent="0.25"/>
    <row r="87" ht="27.6" customHeight="1" x14ac:dyDescent="0.25"/>
    <row r="88" ht="27.6" customHeight="1" x14ac:dyDescent="0.25"/>
    <row r="89" ht="27.6" customHeight="1" x14ac:dyDescent="0.25"/>
    <row r="90" ht="27.6" customHeight="1" x14ac:dyDescent="0.25"/>
    <row r="91" ht="27.6" customHeight="1" x14ac:dyDescent="0.25"/>
    <row r="92" ht="27.6" customHeight="1" x14ac:dyDescent="0.25"/>
    <row r="93" ht="27.6" customHeight="1" x14ac:dyDescent="0.25"/>
    <row r="94" ht="27.6" customHeight="1" x14ac:dyDescent="0.25"/>
    <row r="95" ht="27.6" customHeight="1" x14ac:dyDescent="0.25"/>
    <row r="96" ht="27.6" customHeight="1" x14ac:dyDescent="0.25"/>
    <row r="97" ht="27.6" customHeight="1" x14ac:dyDescent="0.25"/>
    <row r="98" ht="27.6" customHeight="1" x14ac:dyDescent="0.25"/>
    <row r="99" ht="27.6" customHeight="1" x14ac:dyDescent="0.25"/>
    <row r="100" ht="27.6" customHeight="1" x14ac:dyDescent="0.25"/>
    <row r="101" ht="27.6" customHeight="1" x14ac:dyDescent="0.25"/>
    <row r="102" ht="27.6" customHeight="1" x14ac:dyDescent="0.25"/>
    <row r="103" ht="27.6" customHeight="1" x14ac:dyDescent="0.25"/>
    <row r="104" ht="27.6" customHeight="1" x14ac:dyDescent="0.25"/>
    <row r="105" ht="27.6" customHeight="1" x14ac:dyDescent="0.25"/>
    <row r="106" ht="27.6" customHeight="1" x14ac:dyDescent="0.25"/>
    <row r="107" ht="27.6" customHeight="1" x14ac:dyDescent="0.25"/>
    <row r="108" ht="27.6" customHeight="1" x14ac:dyDescent="0.25"/>
    <row r="109" ht="27.6" customHeight="1" x14ac:dyDescent="0.25"/>
    <row r="110" ht="27.6" customHeight="1" x14ac:dyDescent="0.25"/>
    <row r="111" ht="27.6" customHeight="1" x14ac:dyDescent="0.25"/>
    <row r="112" ht="27.6" customHeight="1" x14ac:dyDescent="0.25"/>
    <row r="113" ht="27.6" customHeight="1" x14ac:dyDescent="0.25"/>
    <row r="114" ht="27.6" customHeight="1" x14ac:dyDescent="0.25"/>
    <row r="115" ht="27.6" customHeight="1" x14ac:dyDescent="0.25"/>
    <row r="116" ht="27.6" customHeight="1" x14ac:dyDescent="0.25"/>
    <row r="117" ht="27.6" customHeight="1" x14ac:dyDescent="0.25"/>
    <row r="118" ht="27.6" customHeight="1" x14ac:dyDescent="0.25"/>
    <row r="119" ht="27.6" customHeight="1" x14ac:dyDescent="0.25"/>
    <row r="120" ht="27.6" customHeight="1" x14ac:dyDescent="0.25"/>
    <row r="121" ht="27.6" customHeight="1" x14ac:dyDescent="0.25"/>
    <row r="122" ht="27.6" customHeight="1" x14ac:dyDescent="0.25"/>
    <row r="123" ht="27.6" customHeight="1" x14ac:dyDescent="0.25"/>
    <row r="124" ht="27.6" customHeight="1" x14ac:dyDescent="0.25"/>
    <row r="125" ht="27.6" customHeight="1" x14ac:dyDescent="0.25"/>
    <row r="126" ht="27.6" customHeight="1" x14ac:dyDescent="0.25"/>
    <row r="127" ht="27.6" customHeight="1" x14ac:dyDescent="0.25"/>
    <row r="128" ht="27.6" customHeight="1" x14ac:dyDescent="0.25"/>
    <row r="129" ht="27.6" customHeight="1" x14ac:dyDescent="0.25"/>
    <row r="130" ht="27.6" customHeight="1" x14ac:dyDescent="0.25"/>
    <row r="131" ht="27.6" customHeight="1" x14ac:dyDescent="0.25"/>
    <row r="132" ht="27.6" customHeight="1" x14ac:dyDescent="0.25"/>
    <row r="133" ht="27.6" customHeight="1" x14ac:dyDescent="0.25"/>
    <row r="134" ht="27.6" customHeight="1" x14ac:dyDescent="0.25"/>
    <row r="135" ht="27.6" customHeight="1" x14ac:dyDescent="0.25"/>
    <row r="136" ht="27.6" customHeight="1" x14ac:dyDescent="0.25"/>
    <row r="137" ht="27.6" customHeight="1" x14ac:dyDescent="0.25"/>
    <row r="138" ht="27.6" customHeight="1" x14ac:dyDescent="0.25"/>
    <row r="139" ht="27.6" customHeight="1" x14ac:dyDescent="0.25"/>
    <row r="140" ht="27.6" customHeight="1" x14ac:dyDescent="0.25"/>
    <row r="141" ht="27.6" customHeight="1" x14ac:dyDescent="0.25"/>
    <row r="142" ht="27.6" customHeight="1" x14ac:dyDescent="0.25"/>
    <row r="143" ht="27.6" customHeight="1" x14ac:dyDescent="0.25"/>
    <row r="144" ht="27.6" customHeight="1" x14ac:dyDescent="0.25"/>
    <row r="145" ht="27.6" customHeight="1" x14ac:dyDescent="0.25"/>
    <row r="146" ht="27.6" customHeight="1" x14ac:dyDescent="0.25"/>
    <row r="147" ht="27.6" customHeight="1" x14ac:dyDescent="0.25"/>
    <row r="148" ht="27.6" customHeight="1" x14ac:dyDescent="0.25"/>
    <row r="149" ht="27.6" customHeight="1" x14ac:dyDescent="0.25"/>
    <row r="150" ht="27.6" customHeight="1" x14ac:dyDescent="0.25"/>
    <row r="151" ht="27.6" customHeight="1" x14ac:dyDescent="0.25"/>
    <row r="152" ht="27.6" customHeight="1" x14ac:dyDescent="0.25"/>
    <row r="153" ht="27.6" customHeight="1" x14ac:dyDescent="0.25"/>
    <row r="154" ht="27.6" customHeight="1" x14ac:dyDescent="0.25"/>
    <row r="155" ht="27.6" customHeight="1" x14ac:dyDescent="0.25"/>
    <row r="156" ht="27.6" customHeight="1" x14ac:dyDescent="0.25"/>
    <row r="157" ht="27.6" customHeight="1" x14ac:dyDescent="0.25"/>
    <row r="158" ht="27.6" customHeight="1" x14ac:dyDescent="0.25"/>
    <row r="159" ht="27.6" customHeight="1" x14ac:dyDescent="0.25"/>
    <row r="160" ht="27.6" customHeight="1" x14ac:dyDescent="0.25"/>
    <row r="161" ht="27.6" customHeight="1" x14ac:dyDescent="0.25"/>
    <row r="162" ht="27.6" customHeight="1" x14ac:dyDescent="0.25"/>
    <row r="163" ht="27.6" customHeight="1" x14ac:dyDescent="0.25"/>
    <row r="164" ht="27.6" customHeight="1" x14ac:dyDescent="0.25"/>
    <row r="165" ht="27.6" customHeight="1" x14ac:dyDescent="0.25"/>
    <row r="166" ht="27.6" customHeight="1" x14ac:dyDescent="0.25"/>
    <row r="167" ht="27.6" customHeight="1" x14ac:dyDescent="0.25"/>
    <row r="168" ht="27.6" customHeight="1" x14ac:dyDescent="0.25"/>
    <row r="169" ht="27.6" customHeight="1" x14ac:dyDescent="0.25"/>
    <row r="170" ht="27.6" customHeight="1" x14ac:dyDescent="0.25"/>
    <row r="171" ht="27.6" customHeight="1" x14ac:dyDescent="0.25"/>
    <row r="172" ht="27.6" customHeight="1" x14ac:dyDescent="0.25"/>
    <row r="173" ht="27.6" customHeight="1" x14ac:dyDescent="0.25"/>
    <row r="174" ht="27.6" customHeight="1" x14ac:dyDescent="0.25"/>
    <row r="175" ht="27.6" customHeight="1" x14ac:dyDescent="0.25"/>
    <row r="176" ht="27.6" customHeight="1" x14ac:dyDescent="0.25"/>
    <row r="177" ht="27.6" customHeight="1" x14ac:dyDescent="0.25"/>
    <row r="178" ht="27.6" customHeight="1" x14ac:dyDescent="0.25"/>
    <row r="179" ht="27.6" customHeight="1" x14ac:dyDescent="0.25"/>
    <row r="180" ht="27.6" customHeight="1" x14ac:dyDescent="0.25"/>
    <row r="181" ht="27.6" customHeight="1" x14ac:dyDescent="0.25"/>
    <row r="182" ht="27.6" customHeight="1" x14ac:dyDescent="0.25"/>
    <row r="183" ht="27.6" customHeight="1" x14ac:dyDescent="0.25"/>
    <row r="184" ht="27.6" customHeight="1" x14ac:dyDescent="0.25"/>
    <row r="185" ht="27.6" customHeight="1" x14ac:dyDescent="0.25"/>
    <row r="186" ht="27.6" customHeight="1" x14ac:dyDescent="0.25"/>
    <row r="187" ht="27.6" customHeight="1" x14ac:dyDescent="0.25"/>
    <row r="188" ht="27.6" customHeight="1" x14ac:dyDescent="0.25"/>
    <row r="189" ht="27.6" customHeight="1" x14ac:dyDescent="0.25"/>
    <row r="190" ht="27.6" customHeight="1" x14ac:dyDescent="0.25"/>
    <row r="191" ht="27.6" customHeight="1" x14ac:dyDescent="0.25"/>
    <row r="192" ht="27.6" customHeight="1" x14ac:dyDescent="0.25"/>
    <row r="193" ht="27.6" customHeight="1" x14ac:dyDescent="0.25"/>
    <row r="194" ht="27.6" customHeight="1" x14ac:dyDescent="0.25"/>
    <row r="195" ht="27.6" customHeight="1" x14ac:dyDescent="0.25"/>
    <row r="196" ht="27.6" customHeight="1" x14ac:dyDescent="0.25"/>
    <row r="197" ht="27.6" customHeight="1" x14ac:dyDescent="0.25"/>
    <row r="198" ht="27.6" customHeight="1" x14ac:dyDescent="0.25"/>
    <row r="199" ht="27.6" customHeight="1" x14ac:dyDescent="0.25"/>
    <row r="200" ht="27.6" customHeight="1" x14ac:dyDescent="0.25"/>
    <row r="201" ht="27.6" customHeight="1" x14ac:dyDescent="0.25"/>
    <row r="202" ht="27.6" customHeight="1" x14ac:dyDescent="0.25"/>
    <row r="203" ht="27.6" customHeight="1" x14ac:dyDescent="0.25"/>
    <row r="204" ht="27.6" customHeight="1" x14ac:dyDescent="0.25"/>
    <row r="205" ht="27.6" customHeight="1" x14ac:dyDescent="0.25"/>
    <row r="206" ht="27.6" customHeight="1" x14ac:dyDescent="0.25"/>
    <row r="207" ht="27.6" customHeight="1" x14ac:dyDescent="0.25"/>
    <row r="208" ht="27.6" customHeight="1" x14ac:dyDescent="0.25"/>
    <row r="209" ht="27.6" customHeight="1" x14ac:dyDescent="0.25"/>
    <row r="210" ht="27.6" customHeight="1" x14ac:dyDescent="0.25"/>
    <row r="211" ht="27.6" customHeight="1" x14ac:dyDescent="0.25"/>
    <row r="212" ht="27.6" customHeight="1" x14ac:dyDescent="0.25"/>
    <row r="213" ht="27.6" customHeight="1" x14ac:dyDescent="0.25"/>
    <row r="214" ht="27.6" customHeight="1" x14ac:dyDescent="0.25"/>
    <row r="215" ht="27.6" customHeight="1" x14ac:dyDescent="0.25"/>
    <row r="216" ht="27.6" customHeight="1" x14ac:dyDescent="0.25"/>
    <row r="217" ht="27.6" customHeight="1" x14ac:dyDescent="0.25"/>
    <row r="218" ht="27.6" customHeight="1" x14ac:dyDescent="0.25"/>
    <row r="219" ht="27.6" customHeight="1" x14ac:dyDescent="0.25"/>
    <row r="220" ht="27.6" customHeight="1" x14ac:dyDescent="0.25"/>
    <row r="221" ht="27.6" customHeight="1" x14ac:dyDescent="0.25"/>
    <row r="222" ht="27.6" customHeight="1" x14ac:dyDescent="0.25"/>
    <row r="223" ht="27.6" customHeight="1" x14ac:dyDescent="0.25"/>
    <row r="224" ht="27.6" customHeight="1" x14ac:dyDescent="0.25"/>
    <row r="225" ht="27.6" customHeight="1" x14ac:dyDescent="0.25"/>
    <row r="226" ht="27.6" customHeight="1" x14ac:dyDescent="0.25"/>
    <row r="227" ht="27.6" customHeight="1" x14ac:dyDescent="0.25"/>
    <row r="228" ht="27.6" customHeight="1" x14ac:dyDescent="0.25"/>
    <row r="229" ht="27.6" customHeight="1" x14ac:dyDescent="0.25"/>
    <row r="230" ht="27.6" customHeight="1" x14ac:dyDescent="0.25"/>
    <row r="231" ht="27.6" customHeight="1" x14ac:dyDescent="0.25"/>
    <row r="232" ht="27.6" customHeight="1" x14ac:dyDescent="0.25"/>
    <row r="233" ht="27.6" customHeight="1" x14ac:dyDescent="0.25"/>
    <row r="234" ht="27.6" customHeight="1" x14ac:dyDescent="0.25"/>
    <row r="235" ht="27.6" customHeight="1" x14ac:dyDescent="0.25"/>
    <row r="236" ht="27.6" customHeight="1" x14ac:dyDescent="0.25"/>
    <row r="237" ht="27.6" customHeight="1" x14ac:dyDescent="0.25"/>
    <row r="238" ht="27.6" customHeight="1" x14ac:dyDescent="0.25"/>
    <row r="239" ht="27.6" customHeight="1" x14ac:dyDescent="0.25"/>
    <row r="240" ht="27.6" customHeight="1" x14ac:dyDescent="0.25"/>
    <row r="241" ht="27.6" customHeight="1" x14ac:dyDescent="0.25"/>
    <row r="242" ht="27.6" customHeight="1" x14ac:dyDescent="0.25"/>
    <row r="243" ht="27.6" customHeight="1" x14ac:dyDescent="0.25"/>
    <row r="244" ht="27.6" customHeight="1" x14ac:dyDescent="0.25"/>
    <row r="245" ht="27.6" customHeight="1" x14ac:dyDescent="0.25"/>
    <row r="246" ht="27.6" customHeight="1" x14ac:dyDescent="0.25"/>
    <row r="247" ht="27.6" customHeight="1" x14ac:dyDescent="0.25"/>
    <row r="248" ht="27.6" customHeight="1" x14ac:dyDescent="0.25"/>
    <row r="249" ht="27.6" customHeight="1" x14ac:dyDescent="0.25"/>
    <row r="250" ht="27.6" customHeight="1" x14ac:dyDescent="0.25"/>
    <row r="251" ht="27.6" customHeight="1" x14ac:dyDescent="0.25"/>
    <row r="252" ht="27.6" customHeight="1" x14ac:dyDescent="0.25"/>
    <row r="253" ht="27.6" customHeight="1" x14ac:dyDescent="0.25"/>
    <row r="254" ht="27.6" customHeight="1" x14ac:dyDescent="0.25"/>
    <row r="255" ht="27.6" customHeight="1" x14ac:dyDescent="0.25"/>
    <row r="256" ht="27.6" customHeight="1" x14ac:dyDescent="0.25"/>
    <row r="257" ht="27.6" customHeight="1" x14ac:dyDescent="0.25"/>
    <row r="258" ht="27.6" customHeight="1" x14ac:dyDescent="0.25"/>
    <row r="259" ht="27.6" customHeight="1" x14ac:dyDescent="0.25"/>
    <row r="260" ht="27.6" customHeight="1" x14ac:dyDescent="0.25"/>
    <row r="261" ht="27.6" customHeight="1" x14ac:dyDescent="0.25"/>
    <row r="262" ht="27.6" customHeight="1" x14ac:dyDescent="0.25"/>
    <row r="263" ht="27.6" customHeight="1" x14ac:dyDescent="0.25"/>
    <row r="264" ht="27.6" customHeight="1" x14ac:dyDescent="0.25"/>
    <row r="265" ht="27.6" customHeight="1" x14ac:dyDescent="0.25"/>
    <row r="266" ht="27.6" customHeight="1" x14ac:dyDescent="0.25"/>
    <row r="267" ht="27.6" customHeight="1" x14ac:dyDescent="0.25"/>
    <row r="268" ht="27.6" customHeight="1" x14ac:dyDescent="0.25"/>
    <row r="269" ht="27.6" customHeight="1" x14ac:dyDescent="0.25"/>
    <row r="270" ht="27.6" customHeight="1" x14ac:dyDescent="0.25"/>
    <row r="271" ht="27.6" customHeight="1" x14ac:dyDescent="0.25"/>
    <row r="272" ht="27.6" customHeight="1" x14ac:dyDescent="0.25"/>
    <row r="273" ht="27.6" customHeight="1" x14ac:dyDescent="0.25"/>
    <row r="274" ht="27.6" customHeight="1" x14ac:dyDescent="0.25"/>
    <row r="275" ht="27.6" customHeight="1" x14ac:dyDescent="0.25"/>
    <row r="276" ht="27.6" customHeight="1" x14ac:dyDescent="0.25"/>
    <row r="277" ht="27.6" customHeight="1" x14ac:dyDescent="0.25"/>
    <row r="278" ht="27.6" customHeight="1" x14ac:dyDescent="0.25"/>
    <row r="279" ht="27.6" customHeight="1" x14ac:dyDescent="0.25"/>
    <row r="280" ht="27.6" customHeight="1" x14ac:dyDescent="0.25"/>
    <row r="281" ht="27.6" customHeight="1" x14ac:dyDescent="0.25"/>
    <row r="282" ht="27.6" customHeight="1" x14ac:dyDescent="0.25"/>
    <row r="283" ht="27.6" customHeight="1" x14ac:dyDescent="0.25"/>
    <row r="284" ht="27.6" customHeight="1" x14ac:dyDescent="0.25"/>
    <row r="285" ht="27.6" customHeight="1" x14ac:dyDescent="0.25"/>
    <row r="286" ht="27.6" customHeight="1" x14ac:dyDescent="0.25"/>
    <row r="287" ht="27.6" customHeight="1" x14ac:dyDescent="0.25"/>
    <row r="288" ht="27.6" customHeight="1" x14ac:dyDescent="0.25"/>
    <row r="289" ht="27.6" customHeight="1" x14ac:dyDescent="0.25"/>
    <row r="290" ht="27.6" customHeight="1" x14ac:dyDescent="0.25"/>
    <row r="291" ht="27.6" customHeight="1" x14ac:dyDescent="0.25"/>
    <row r="292" ht="27.6" customHeight="1" x14ac:dyDescent="0.25"/>
    <row r="293" ht="27.6" customHeight="1" x14ac:dyDescent="0.25"/>
    <row r="294" ht="27.6" customHeight="1" x14ac:dyDescent="0.25"/>
    <row r="295" ht="27.6" customHeight="1" x14ac:dyDescent="0.25"/>
    <row r="296" ht="27.6" customHeight="1" x14ac:dyDescent="0.25"/>
    <row r="297" ht="27.6" customHeight="1" x14ac:dyDescent="0.25"/>
    <row r="298" ht="27.6" customHeight="1" x14ac:dyDescent="0.25"/>
    <row r="299" ht="27.6" customHeight="1" x14ac:dyDescent="0.25"/>
    <row r="300" ht="27.6" customHeight="1" x14ac:dyDescent="0.25"/>
    <row r="301" ht="27.6" customHeight="1" x14ac:dyDescent="0.25"/>
    <row r="302" ht="27.6" customHeight="1" x14ac:dyDescent="0.25"/>
    <row r="303" ht="27.6" customHeight="1" x14ac:dyDescent="0.25"/>
    <row r="304" ht="27.6" customHeight="1" x14ac:dyDescent="0.25"/>
    <row r="305" ht="27.6" customHeight="1" x14ac:dyDescent="0.25"/>
    <row r="306" ht="27.6" customHeight="1" x14ac:dyDescent="0.25"/>
    <row r="307" ht="27.6" customHeight="1" x14ac:dyDescent="0.25"/>
    <row r="308" ht="27.6" customHeight="1" x14ac:dyDescent="0.25"/>
    <row r="309" ht="27.6" customHeight="1" x14ac:dyDescent="0.25"/>
    <row r="310" ht="27.6" customHeight="1" x14ac:dyDescent="0.25"/>
    <row r="311" ht="27.6" customHeight="1" x14ac:dyDescent="0.25"/>
    <row r="312" ht="27.6" customHeight="1" x14ac:dyDescent="0.25"/>
    <row r="313" ht="27.6" customHeight="1" x14ac:dyDescent="0.25"/>
    <row r="314" ht="27.6" customHeight="1" x14ac:dyDescent="0.25"/>
    <row r="315" ht="27.6" customHeight="1" x14ac:dyDescent="0.25"/>
    <row r="316" ht="27.6" customHeight="1" x14ac:dyDescent="0.25"/>
    <row r="317" ht="27.6" customHeight="1" x14ac:dyDescent="0.25"/>
    <row r="318" ht="27.6" customHeight="1" x14ac:dyDescent="0.25"/>
    <row r="319" ht="27.6" customHeight="1" x14ac:dyDescent="0.25"/>
    <row r="320" ht="27.6" customHeight="1" x14ac:dyDescent="0.25"/>
    <row r="321" ht="27.6" customHeight="1" x14ac:dyDescent="0.25"/>
    <row r="322" ht="27.6" customHeight="1" x14ac:dyDescent="0.25"/>
    <row r="323" ht="27.6" customHeight="1" x14ac:dyDescent="0.25"/>
    <row r="324" ht="27.6" customHeight="1" x14ac:dyDescent="0.25"/>
    <row r="325" ht="27.6" customHeight="1" x14ac:dyDescent="0.25"/>
    <row r="326" ht="27.6" customHeight="1" x14ac:dyDescent="0.25"/>
    <row r="327" ht="27.6" customHeight="1" x14ac:dyDescent="0.25"/>
    <row r="328" ht="27.6" customHeight="1" x14ac:dyDescent="0.25"/>
    <row r="329" ht="27.6" customHeight="1" x14ac:dyDescent="0.25"/>
    <row r="330" ht="27.6" customHeight="1" x14ac:dyDescent="0.25"/>
    <row r="331" ht="27.6" customHeight="1" x14ac:dyDescent="0.25"/>
    <row r="332" ht="27.6" customHeight="1" x14ac:dyDescent="0.25"/>
    <row r="333" ht="27.6" customHeight="1" x14ac:dyDescent="0.25"/>
    <row r="334" ht="27.6" customHeight="1" x14ac:dyDescent="0.25"/>
    <row r="335" ht="27.6" customHeight="1" x14ac:dyDescent="0.25"/>
    <row r="336" ht="27.6" customHeight="1" x14ac:dyDescent="0.25"/>
    <row r="337" ht="27.6" customHeight="1" x14ac:dyDescent="0.25"/>
    <row r="338" ht="27.6" customHeight="1" x14ac:dyDescent="0.25"/>
    <row r="339" ht="27.6" customHeight="1" x14ac:dyDescent="0.25"/>
    <row r="340" ht="27.6" customHeight="1" x14ac:dyDescent="0.25"/>
    <row r="341" ht="27.6" customHeight="1" x14ac:dyDescent="0.25"/>
    <row r="342" ht="27.6" customHeight="1" x14ac:dyDescent="0.25"/>
    <row r="343" ht="27.6" customHeight="1" x14ac:dyDescent="0.25"/>
    <row r="344" ht="27.6" customHeight="1" x14ac:dyDescent="0.25"/>
    <row r="345" ht="27.6" customHeight="1" x14ac:dyDescent="0.25"/>
    <row r="346" ht="27.6" customHeight="1" x14ac:dyDescent="0.25"/>
    <row r="347" ht="27.6" customHeight="1" x14ac:dyDescent="0.25"/>
    <row r="348" ht="27.6" customHeight="1" x14ac:dyDescent="0.25"/>
    <row r="349" ht="27.6" customHeight="1" x14ac:dyDescent="0.25"/>
    <row r="350" ht="27.6" customHeight="1" x14ac:dyDescent="0.25"/>
    <row r="351" ht="27.6" customHeight="1" x14ac:dyDescent="0.25"/>
    <row r="352" ht="27.6" customHeight="1" x14ac:dyDescent="0.25"/>
    <row r="353" ht="27.6" customHeight="1" x14ac:dyDescent="0.25"/>
    <row r="354" ht="27.6" customHeight="1" x14ac:dyDescent="0.25"/>
    <row r="355" ht="27.6" customHeight="1" x14ac:dyDescent="0.25"/>
    <row r="356" ht="27.6" customHeight="1" x14ac:dyDescent="0.25"/>
    <row r="357" ht="27.6" customHeight="1" x14ac:dyDescent="0.25"/>
    <row r="358" ht="27.6" customHeight="1" x14ac:dyDescent="0.25"/>
    <row r="359" ht="27.6" customHeight="1" x14ac:dyDescent="0.25"/>
    <row r="360" ht="27.6" customHeight="1" x14ac:dyDescent="0.25"/>
    <row r="361" ht="27.6" customHeight="1" x14ac:dyDescent="0.25"/>
    <row r="362" ht="27.6" customHeight="1" x14ac:dyDescent="0.25"/>
    <row r="363" ht="27.6" customHeight="1" x14ac:dyDescent="0.25"/>
    <row r="364" ht="27.6" customHeight="1" x14ac:dyDescent="0.25"/>
    <row r="365" ht="27.6" customHeight="1" x14ac:dyDescent="0.25"/>
    <row r="366" ht="27.6" customHeight="1" x14ac:dyDescent="0.25"/>
    <row r="367" ht="27.6" customHeight="1" x14ac:dyDescent="0.25"/>
    <row r="368" ht="27.6" customHeight="1" x14ac:dyDescent="0.25"/>
    <row r="369" ht="27.6" customHeight="1" x14ac:dyDescent="0.25"/>
    <row r="370" ht="27.6" customHeight="1" x14ac:dyDescent="0.25"/>
    <row r="371" ht="27.6" customHeight="1" x14ac:dyDescent="0.25"/>
    <row r="372" ht="27.6" customHeight="1" x14ac:dyDescent="0.25"/>
    <row r="373" ht="27.6" customHeight="1" x14ac:dyDescent="0.25"/>
    <row r="374" ht="27.6" customHeight="1" x14ac:dyDescent="0.25"/>
    <row r="375" ht="27.6" customHeight="1" x14ac:dyDescent="0.25"/>
    <row r="376" ht="27.6" customHeight="1" x14ac:dyDescent="0.25"/>
    <row r="377" ht="27.6" customHeight="1" x14ac:dyDescent="0.25"/>
    <row r="378" ht="27.6" customHeight="1" x14ac:dyDescent="0.25"/>
    <row r="379" ht="27.6" customHeight="1" x14ac:dyDescent="0.25"/>
    <row r="380" ht="27.6" customHeight="1" x14ac:dyDescent="0.25"/>
    <row r="381" ht="27.6" customHeight="1" x14ac:dyDescent="0.25"/>
    <row r="382" ht="27.6" customHeight="1" x14ac:dyDescent="0.25"/>
    <row r="383" ht="27.6" customHeight="1" x14ac:dyDescent="0.25"/>
    <row r="384" ht="27.6" customHeight="1" x14ac:dyDescent="0.25"/>
    <row r="385" ht="27.6" customHeight="1" x14ac:dyDescent="0.25"/>
    <row r="386" ht="27.6" customHeight="1" x14ac:dyDescent="0.25"/>
    <row r="387" ht="27.6" customHeight="1" x14ac:dyDescent="0.25"/>
    <row r="388" ht="27.6" customHeight="1" x14ac:dyDescent="0.25"/>
    <row r="389" ht="27.6" customHeight="1" x14ac:dyDescent="0.25"/>
    <row r="390" ht="27.6" customHeight="1" x14ac:dyDescent="0.25"/>
    <row r="391" ht="27.6" customHeight="1" x14ac:dyDescent="0.25"/>
    <row r="392" ht="27.6" customHeight="1" x14ac:dyDescent="0.25"/>
    <row r="393" ht="27.6" customHeight="1" x14ac:dyDescent="0.25"/>
    <row r="394" ht="27.6" customHeight="1" x14ac:dyDescent="0.25"/>
    <row r="395" ht="27.6" customHeight="1" x14ac:dyDescent="0.25"/>
    <row r="396" ht="27.6" customHeight="1" x14ac:dyDescent="0.25"/>
    <row r="397" ht="27.6" customHeight="1" x14ac:dyDescent="0.25"/>
    <row r="398" ht="27.6" customHeight="1" x14ac:dyDescent="0.25"/>
    <row r="399" ht="27.6" customHeight="1" x14ac:dyDescent="0.25"/>
    <row r="400" ht="27.6" customHeight="1" x14ac:dyDescent="0.25"/>
    <row r="401" ht="27.6" customHeight="1" x14ac:dyDescent="0.25"/>
    <row r="402" ht="27.6" customHeight="1" x14ac:dyDescent="0.25"/>
    <row r="403" ht="27.6" customHeight="1" x14ac:dyDescent="0.25"/>
    <row r="404" ht="27.6" customHeight="1" x14ac:dyDescent="0.25"/>
    <row r="405" ht="27.6" customHeight="1" x14ac:dyDescent="0.25"/>
    <row r="406" ht="27.6" customHeight="1" x14ac:dyDescent="0.25"/>
    <row r="407" ht="27.6" customHeight="1" x14ac:dyDescent="0.25"/>
    <row r="408" ht="27.6" customHeight="1" x14ac:dyDescent="0.25"/>
    <row r="409" ht="27.6" customHeight="1" x14ac:dyDescent="0.25"/>
    <row r="410" ht="27.6" customHeight="1" x14ac:dyDescent="0.25"/>
    <row r="411" ht="27.6" customHeight="1" x14ac:dyDescent="0.25"/>
    <row r="412" ht="27.6" customHeight="1" x14ac:dyDescent="0.25"/>
    <row r="413" ht="27.6" customHeight="1" x14ac:dyDescent="0.25"/>
    <row r="414" ht="27.6" customHeight="1" x14ac:dyDescent="0.25"/>
    <row r="415" ht="27.6" customHeight="1" x14ac:dyDescent="0.25"/>
    <row r="41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  <row r="1782" ht="27.6" customHeight="1" x14ac:dyDescent="0.25"/>
    <row r="1783" ht="27.6" customHeight="1" x14ac:dyDescent="0.25"/>
    <row r="1784" ht="27.6" customHeight="1" x14ac:dyDescent="0.25"/>
    <row r="1785" ht="27.6" customHeight="1" x14ac:dyDescent="0.25"/>
    <row r="1786" ht="27.6" customHeight="1" x14ac:dyDescent="0.25"/>
    <row r="1787" ht="27.6" customHeight="1" x14ac:dyDescent="0.25"/>
    <row r="1788" ht="27.6" customHeight="1" x14ac:dyDescent="0.25"/>
    <row r="1789" ht="27.6" customHeight="1" x14ac:dyDescent="0.25"/>
    <row r="1790" ht="27.6" customHeight="1" x14ac:dyDescent="0.25"/>
    <row r="1791" ht="27.6" customHeight="1" x14ac:dyDescent="0.25"/>
    <row r="1792" ht="27.6" customHeight="1" x14ac:dyDescent="0.25"/>
    <row r="1793" ht="27.6" customHeight="1" x14ac:dyDescent="0.25"/>
    <row r="1794" ht="27.6" customHeight="1" x14ac:dyDescent="0.25"/>
    <row r="1795" ht="27.6" customHeight="1" x14ac:dyDescent="0.25"/>
    <row r="1796" ht="27.6" customHeight="1" x14ac:dyDescent="0.25"/>
    <row r="1797" ht="27.6" customHeight="1" x14ac:dyDescent="0.25"/>
    <row r="1798" ht="27.6" customHeight="1" x14ac:dyDescent="0.25"/>
    <row r="1799" ht="27.6" customHeight="1" x14ac:dyDescent="0.25"/>
    <row r="1800" ht="27.6" customHeight="1" x14ac:dyDescent="0.25"/>
    <row r="1801" ht="27.6" customHeight="1" x14ac:dyDescent="0.25"/>
    <row r="1802" ht="27.6" customHeight="1" x14ac:dyDescent="0.25"/>
    <row r="1803" ht="27.6" customHeight="1" x14ac:dyDescent="0.25"/>
    <row r="1804" ht="27.6" customHeight="1" x14ac:dyDescent="0.25"/>
    <row r="1805" ht="27.6" customHeight="1" x14ac:dyDescent="0.25"/>
    <row r="1806" ht="27.6" customHeight="1" x14ac:dyDescent="0.25"/>
    <row r="1807" ht="27.6" customHeight="1" x14ac:dyDescent="0.25"/>
    <row r="1808" ht="27.6" customHeight="1" x14ac:dyDescent="0.25"/>
    <row r="1809" ht="27.6" customHeight="1" x14ac:dyDescent="0.25"/>
    <row r="1810" ht="27.6" customHeight="1" x14ac:dyDescent="0.25"/>
    <row r="1811" ht="27.6" customHeight="1" x14ac:dyDescent="0.25"/>
    <row r="1812" ht="27.6" customHeight="1" x14ac:dyDescent="0.25"/>
    <row r="1813" ht="27.6" customHeight="1" x14ac:dyDescent="0.25"/>
    <row r="1814" ht="27.6" customHeight="1" x14ac:dyDescent="0.25"/>
    <row r="1815" ht="27.6" customHeight="1" x14ac:dyDescent="0.25"/>
    <row r="1816" ht="27.6" customHeight="1" x14ac:dyDescent="0.25"/>
    <row r="1817" ht="27.6" customHeight="1" x14ac:dyDescent="0.25"/>
    <row r="1818" ht="27.6" customHeight="1" x14ac:dyDescent="0.25"/>
    <row r="1819" ht="27.6" customHeight="1" x14ac:dyDescent="0.25"/>
    <row r="1820" ht="27.6" customHeight="1" x14ac:dyDescent="0.25"/>
    <row r="1821" ht="27.6" customHeight="1" x14ac:dyDescent="0.25"/>
    <row r="1822" ht="27.6" customHeight="1" x14ac:dyDescent="0.25"/>
    <row r="1823" ht="27.6" customHeight="1" x14ac:dyDescent="0.25"/>
    <row r="1824" ht="27.6" customHeight="1" x14ac:dyDescent="0.25"/>
    <row r="1825" ht="27.6" customHeight="1" x14ac:dyDescent="0.25"/>
    <row r="1826" ht="27.6" customHeight="1" x14ac:dyDescent="0.25"/>
    <row r="1827" ht="27.6" customHeight="1" x14ac:dyDescent="0.25"/>
    <row r="1828" ht="27.6" customHeight="1" x14ac:dyDescent="0.25"/>
    <row r="1829" ht="27.6" customHeight="1" x14ac:dyDescent="0.25"/>
    <row r="1830" ht="27.6" customHeight="1" x14ac:dyDescent="0.25"/>
    <row r="1831" ht="27.6" customHeight="1" x14ac:dyDescent="0.25"/>
    <row r="1832" ht="27.6" customHeight="1" x14ac:dyDescent="0.25"/>
    <row r="1833" ht="27.6" customHeight="1" x14ac:dyDescent="0.25"/>
    <row r="1834" ht="27.6" customHeight="1" x14ac:dyDescent="0.25"/>
    <row r="1835" ht="27.6" customHeight="1" x14ac:dyDescent="0.25"/>
    <row r="1836" ht="27.6" customHeight="1" x14ac:dyDescent="0.25"/>
    <row r="1837" ht="27.6" customHeight="1" x14ac:dyDescent="0.25"/>
    <row r="1838" ht="27.6" customHeight="1" x14ac:dyDescent="0.25"/>
    <row r="1839" ht="27.6" customHeight="1" x14ac:dyDescent="0.25"/>
    <row r="1840" ht="27.6" customHeight="1" x14ac:dyDescent="0.25"/>
    <row r="1841" ht="27.6" customHeight="1" x14ac:dyDescent="0.25"/>
    <row r="1842" ht="27.6" customHeight="1" x14ac:dyDescent="0.25"/>
    <row r="1843" ht="27.6" customHeight="1" x14ac:dyDescent="0.25"/>
    <row r="1844" ht="27.6" customHeight="1" x14ac:dyDescent="0.25"/>
    <row r="1845" ht="27.6" customHeight="1" x14ac:dyDescent="0.25"/>
    <row r="1846" ht="27.6" customHeight="1" x14ac:dyDescent="0.25"/>
    <row r="1847" ht="27.6" customHeight="1" x14ac:dyDescent="0.25"/>
    <row r="1848" ht="27.6" customHeight="1" x14ac:dyDescent="0.25"/>
    <row r="1849" ht="27.6" customHeight="1" x14ac:dyDescent="0.25"/>
    <row r="1850" ht="27.6" customHeight="1" x14ac:dyDescent="0.25"/>
    <row r="1851" ht="27.6" customHeight="1" x14ac:dyDescent="0.25"/>
    <row r="1852" ht="27.6" customHeight="1" x14ac:dyDescent="0.25"/>
    <row r="1853" ht="27.6" customHeight="1" x14ac:dyDescent="0.25"/>
    <row r="1854" ht="27.6" customHeight="1" x14ac:dyDescent="0.25"/>
    <row r="1855" ht="27.6" customHeight="1" x14ac:dyDescent="0.25"/>
    <row r="1856" ht="27.6" customHeight="1" x14ac:dyDescent="0.25"/>
    <row r="1857" ht="27.6" customHeight="1" x14ac:dyDescent="0.25"/>
    <row r="1858" ht="27.6" customHeight="1" x14ac:dyDescent="0.25"/>
    <row r="1859" ht="27.6" customHeight="1" x14ac:dyDescent="0.25"/>
    <row r="1860" ht="27.6" customHeight="1" x14ac:dyDescent="0.25"/>
    <row r="1861" ht="27.6" customHeight="1" x14ac:dyDescent="0.25"/>
    <row r="1862" ht="27.6" customHeight="1" x14ac:dyDescent="0.25"/>
    <row r="1863" ht="27.6" customHeight="1" x14ac:dyDescent="0.25"/>
    <row r="1864" ht="27.6" customHeight="1" x14ac:dyDescent="0.25"/>
    <row r="1865" ht="27.6" customHeight="1" x14ac:dyDescent="0.25"/>
    <row r="1866" ht="27.6" customHeight="1" x14ac:dyDescent="0.25"/>
    <row r="1867" ht="27.6" customHeight="1" x14ac:dyDescent="0.25"/>
    <row r="1868" ht="27.6" customHeight="1" x14ac:dyDescent="0.25"/>
    <row r="1869" ht="27.6" customHeight="1" x14ac:dyDescent="0.25"/>
    <row r="1870" ht="27.6" customHeight="1" x14ac:dyDescent="0.25"/>
    <row r="1871" ht="27.6" customHeight="1" x14ac:dyDescent="0.25"/>
    <row r="1872" ht="27.6" customHeight="1" x14ac:dyDescent="0.25"/>
    <row r="1873" ht="27.6" customHeight="1" x14ac:dyDescent="0.25"/>
    <row r="1874" ht="27.6" customHeight="1" x14ac:dyDescent="0.25"/>
    <row r="1875" ht="27.6" customHeight="1" x14ac:dyDescent="0.25"/>
    <row r="1876" ht="27.6" customHeight="1" x14ac:dyDescent="0.25"/>
    <row r="1877" ht="27.6" customHeight="1" x14ac:dyDescent="0.25"/>
    <row r="1878" ht="27.6" customHeight="1" x14ac:dyDescent="0.25"/>
    <row r="1879" ht="27.6" customHeight="1" x14ac:dyDescent="0.25"/>
    <row r="1880" ht="27.6" customHeight="1" x14ac:dyDescent="0.25"/>
    <row r="1881" ht="27.6" customHeight="1" x14ac:dyDescent="0.25"/>
    <row r="1882" ht="27.6" customHeight="1" x14ac:dyDescent="0.25"/>
    <row r="1883" ht="27.6" customHeight="1" x14ac:dyDescent="0.25"/>
    <row r="1884" ht="27.6" customHeight="1" x14ac:dyDescent="0.25"/>
    <row r="1885" ht="27.6" customHeight="1" x14ac:dyDescent="0.25"/>
    <row r="1886" ht="27.6" customHeight="1" x14ac:dyDescent="0.25"/>
    <row r="1887" ht="27.6" customHeight="1" x14ac:dyDescent="0.25"/>
    <row r="1888" ht="27.6" customHeight="1" x14ac:dyDescent="0.25"/>
    <row r="1889" ht="27.6" customHeight="1" x14ac:dyDescent="0.25"/>
    <row r="1890" ht="27.6" customHeight="1" x14ac:dyDescent="0.25"/>
    <row r="1891" ht="27.6" customHeight="1" x14ac:dyDescent="0.25"/>
    <row r="1892" ht="27.6" customHeight="1" x14ac:dyDescent="0.25"/>
    <row r="1893" ht="27.6" customHeight="1" x14ac:dyDescent="0.25"/>
    <row r="1894" ht="27.6" customHeight="1" x14ac:dyDescent="0.25"/>
    <row r="1895" ht="27.6" customHeight="1" x14ac:dyDescent="0.25"/>
    <row r="1896" ht="27.6" customHeight="1" x14ac:dyDescent="0.25"/>
    <row r="1897" ht="27.6" customHeight="1" x14ac:dyDescent="0.25"/>
    <row r="1898" ht="27.6" customHeight="1" x14ac:dyDescent="0.25"/>
    <row r="1899" ht="27.6" customHeight="1" x14ac:dyDescent="0.25"/>
    <row r="1900" ht="27.6" customHeight="1" x14ac:dyDescent="0.25"/>
    <row r="1901" ht="27.6" customHeight="1" x14ac:dyDescent="0.25"/>
    <row r="1902" ht="27.6" customHeight="1" x14ac:dyDescent="0.25"/>
    <row r="1903" ht="27.6" customHeight="1" x14ac:dyDescent="0.25"/>
    <row r="1904" ht="27.6" customHeight="1" x14ac:dyDescent="0.25"/>
    <row r="1905" ht="27.6" customHeight="1" x14ac:dyDescent="0.25"/>
    <row r="1906" ht="27.6" customHeight="1" x14ac:dyDescent="0.25"/>
    <row r="1907" ht="27.6" customHeight="1" x14ac:dyDescent="0.25"/>
    <row r="1908" ht="27.6" customHeight="1" x14ac:dyDescent="0.25"/>
    <row r="1909" ht="27.6" customHeight="1" x14ac:dyDescent="0.25"/>
    <row r="1910" ht="27.6" customHeight="1" x14ac:dyDescent="0.25"/>
    <row r="1911" ht="27.6" customHeight="1" x14ac:dyDescent="0.25"/>
    <row r="1912" ht="27.6" customHeight="1" x14ac:dyDescent="0.25"/>
    <row r="1913" ht="27.6" customHeight="1" x14ac:dyDescent="0.25"/>
    <row r="1914" ht="27.6" customHeight="1" x14ac:dyDescent="0.25"/>
    <row r="1915" ht="27.6" customHeight="1" x14ac:dyDescent="0.25"/>
    <row r="1916" ht="27.6" customHeight="1" x14ac:dyDescent="0.25"/>
    <row r="1917" ht="27.6" customHeight="1" x14ac:dyDescent="0.25"/>
    <row r="1918" ht="27.6" customHeight="1" x14ac:dyDescent="0.25"/>
    <row r="1919" ht="27.6" customHeight="1" x14ac:dyDescent="0.25"/>
    <row r="1920" ht="27.6" customHeight="1" x14ac:dyDescent="0.25"/>
    <row r="1921" ht="27.6" customHeight="1" x14ac:dyDescent="0.25"/>
    <row r="1922" ht="27.6" customHeight="1" x14ac:dyDescent="0.25"/>
    <row r="1923" ht="27.6" customHeight="1" x14ac:dyDescent="0.25"/>
    <row r="1924" ht="27.6" customHeight="1" x14ac:dyDescent="0.25"/>
    <row r="1925" ht="27.6" customHeight="1" x14ac:dyDescent="0.25"/>
    <row r="1926" ht="27.6" customHeight="1" x14ac:dyDescent="0.25"/>
    <row r="1927" ht="27.6" customHeight="1" x14ac:dyDescent="0.25"/>
    <row r="1928" ht="27.6" customHeight="1" x14ac:dyDescent="0.25"/>
    <row r="1929" ht="27.6" customHeight="1" x14ac:dyDescent="0.25"/>
    <row r="1930" ht="27.6" customHeight="1" x14ac:dyDescent="0.25"/>
    <row r="1931" ht="27.6" customHeight="1" x14ac:dyDescent="0.25"/>
    <row r="1932" ht="27.6" customHeight="1" x14ac:dyDescent="0.25"/>
    <row r="1933" ht="27.6" customHeight="1" x14ac:dyDescent="0.25"/>
    <row r="1934" ht="27.6" customHeight="1" x14ac:dyDescent="0.25"/>
    <row r="1935" ht="27.6" customHeight="1" x14ac:dyDescent="0.25"/>
    <row r="1936" ht="27.6" customHeight="1" x14ac:dyDescent="0.25"/>
    <row r="1937" ht="27.6" customHeight="1" x14ac:dyDescent="0.25"/>
    <row r="1938" ht="27.6" customHeight="1" x14ac:dyDescent="0.25"/>
    <row r="1939" ht="27.6" customHeight="1" x14ac:dyDescent="0.25"/>
    <row r="1940" ht="27.6" customHeight="1" x14ac:dyDescent="0.25"/>
    <row r="1941" ht="27.6" customHeight="1" x14ac:dyDescent="0.25"/>
    <row r="1942" ht="27.6" customHeight="1" x14ac:dyDescent="0.25"/>
    <row r="1943" ht="27.6" customHeight="1" x14ac:dyDescent="0.25"/>
    <row r="1944" ht="27.6" customHeight="1" x14ac:dyDescent="0.25"/>
    <row r="1945" ht="27.6" customHeight="1" x14ac:dyDescent="0.25"/>
    <row r="1946" ht="27.6" customHeight="1" x14ac:dyDescent="0.25"/>
    <row r="1947" ht="27.6" customHeight="1" x14ac:dyDescent="0.25"/>
    <row r="1948" ht="27.6" customHeight="1" x14ac:dyDescent="0.25"/>
    <row r="1949" ht="27.6" customHeight="1" x14ac:dyDescent="0.25"/>
    <row r="1950" ht="27.6" customHeight="1" x14ac:dyDescent="0.25"/>
    <row r="1951" ht="27.6" customHeight="1" x14ac:dyDescent="0.25"/>
    <row r="1952" ht="27.6" customHeight="1" x14ac:dyDescent="0.25"/>
    <row r="1953" ht="27.6" customHeight="1" x14ac:dyDescent="0.25"/>
    <row r="1954" ht="27.6" customHeight="1" x14ac:dyDescent="0.25"/>
    <row r="1955" ht="27.6" customHeight="1" x14ac:dyDescent="0.25"/>
    <row r="1956" ht="27.6" customHeight="1" x14ac:dyDescent="0.25"/>
    <row r="1957" ht="27.6" customHeight="1" x14ac:dyDescent="0.25"/>
    <row r="1958" ht="27.6" customHeight="1" x14ac:dyDescent="0.25"/>
    <row r="1959" ht="27.6" customHeight="1" x14ac:dyDescent="0.25"/>
    <row r="1960" ht="27.6" customHeight="1" x14ac:dyDescent="0.25"/>
    <row r="1961" ht="27.6" customHeight="1" x14ac:dyDescent="0.25"/>
    <row r="1962" ht="27.6" customHeight="1" x14ac:dyDescent="0.25"/>
    <row r="1963" ht="27.6" customHeight="1" x14ac:dyDescent="0.25"/>
    <row r="1964" ht="27.6" customHeight="1" x14ac:dyDescent="0.25"/>
    <row r="1965" ht="27.6" customHeight="1" x14ac:dyDescent="0.25"/>
    <row r="1966" ht="27.6" customHeight="1" x14ac:dyDescent="0.25"/>
    <row r="1967" ht="27.6" customHeight="1" x14ac:dyDescent="0.25"/>
    <row r="1968" ht="27.6" customHeight="1" x14ac:dyDescent="0.25"/>
    <row r="1969" ht="27.6" customHeight="1" x14ac:dyDescent="0.25"/>
    <row r="1970" ht="27.6" customHeight="1" x14ac:dyDescent="0.25"/>
    <row r="1971" ht="27.6" customHeight="1" x14ac:dyDescent="0.25"/>
    <row r="1972" ht="27.6" customHeight="1" x14ac:dyDescent="0.25"/>
    <row r="1973" ht="27.6" customHeight="1" x14ac:dyDescent="0.25"/>
    <row r="1974" ht="27.6" customHeight="1" x14ac:dyDescent="0.25"/>
    <row r="1975" ht="27.6" customHeight="1" x14ac:dyDescent="0.25"/>
    <row r="1976" ht="27.6" customHeight="1" x14ac:dyDescent="0.25"/>
    <row r="1977" ht="27.6" customHeight="1" x14ac:dyDescent="0.25"/>
    <row r="1978" ht="27.6" customHeight="1" x14ac:dyDescent="0.25"/>
    <row r="1979" ht="27.6" customHeight="1" x14ac:dyDescent="0.25"/>
    <row r="1980" ht="27.6" customHeight="1" x14ac:dyDescent="0.25"/>
    <row r="1981" ht="27.6" customHeight="1" x14ac:dyDescent="0.25"/>
    <row r="1982" ht="27.6" customHeight="1" x14ac:dyDescent="0.25"/>
    <row r="1983" ht="27.6" customHeight="1" x14ac:dyDescent="0.25"/>
    <row r="1984" ht="27.6" customHeight="1" x14ac:dyDescent="0.25"/>
    <row r="1985" ht="27.6" customHeight="1" x14ac:dyDescent="0.25"/>
    <row r="1986" ht="27.6" customHeight="1" x14ac:dyDescent="0.25"/>
    <row r="1987" ht="27.6" customHeight="1" x14ac:dyDescent="0.25"/>
    <row r="1988" ht="27.6" customHeight="1" x14ac:dyDescent="0.25"/>
    <row r="1989" ht="27.6" customHeight="1" x14ac:dyDescent="0.25"/>
    <row r="1990" ht="27.6" customHeight="1" x14ac:dyDescent="0.25"/>
    <row r="1991" ht="27.6" customHeight="1" x14ac:dyDescent="0.25"/>
    <row r="1992" ht="27.6" customHeight="1" x14ac:dyDescent="0.25"/>
    <row r="1993" ht="27.6" customHeight="1" x14ac:dyDescent="0.25"/>
    <row r="1994" ht="27.6" customHeight="1" x14ac:dyDescent="0.25"/>
    <row r="1995" ht="27.6" customHeight="1" x14ac:dyDescent="0.25"/>
    <row r="1996" ht="27.6" customHeight="1" x14ac:dyDescent="0.25"/>
    <row r="1997" ht="27.6" customHeight="1" x14ac:dyDescent="0.25"/>
    <row r="1998" ht="27.6" customHeight="1" x14ac:dyDescent="0.25"/>
    <row r="1999" ht="27.6" customHeight="1" x14ac:dyDescent="0.25"/>
    <row r="2000" ht="27.6" customHeight="1" x14ac:dyDescent="0.25"/>
    <row r="2001" ht="27.6" customHeight="1" x14ac:dyDescent="0.25"/>
    <row r="2002" ht="27.6" customHeight="1" x14ac:dyDescent="0.25"/>
    <row r="2003" ht="27.6" customHeight="1" x14ac:dyDescent="0.25"/>
    <row r="2004" ht="27.6" customHeight="1" x14ac:dyDescent="0.25"/>
    <row r="2005" ht="27.6" customHeight="1" x14ac:dyDescent="0.25"/>
    <row r="2006" ht="27.6" customHeight="1" x14ac:dyDescent="0.25"/>
    <row r="2007" ht="27.6" customHeight="1" x14ac:dyDescent="0.25"/>
    <row r="2008" ht="27.6" customHeight="1" x14ac:dyDescent="0.25"/>
    <row r="2009" ht="27.6" customHeight="1" x14ac:dyDescent="0.25"/>
    <row r="2010" ht="27.6" customHeight="1" x14ac:dyDescent="0.25"/>
    <row r="2011" ht="27.6" customHeight="1" x14ac:dyDescent="0.25"/>
    <row r="2012" ht="27.6" customHeight="1" x14ac:dyDescent="0.25"/>
    <row r="2013" ht="27.6" customHeight="1" x14ac:dyDescent="0.25"/>
    <row r="2014" ht="27.6" customHeight="1" x14ac:dyDescent="0.25"/>
    <row r="2015" ht="27.6" customHeight="1" x14ac:dyDescent="0.25"/>
    <row r="2016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</sheetData>
  <sheetProtection formatCells="0" formatColumns="0" formatRows="0" selectLockedCells="1" sort="0" autoFilter="0" pivotTables="0"/>
  <pageMargins left="0.511811024" right="0.511811024" top="0.78740157499999996" bottom="0.78740157499999996" header="0.31496062000000002" footer="0.31496062000000002"/>
  <pageSetup paperSize="9"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F7D7-F9CC-434D-B3F9-A4A7EA4B63AE}">
  <sheetPr codeName="Sheet1">
    <pageSetUpPr fitToPage="1"/>
  </sheetPr>
  <dimension ref="B1:Y2184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1" t="s">
        <v>227</v>
      </c>
    </row>
    <row r="5" spans="2:25" ht="27.6" customHeight="1" x14ac:dyDescent="0.25">
      <c r="B5" s="68" t="s">
        <v>226</v>
      </c>
      <c r="C5" s="68" t="str">
        <f>"Diagnóstico del área de"&amp;" "&amp;Settings!$B$13</f>
        <v>Diagnóstico del área de Estrategia</v>
      </c>
      <c r="D5" s="68" t="s">
        <v>24</v>
      </c>
      <c r="E5" s="68" t="s">
        <v>25</v>
      </c>
    </row>
    <row r="6" spans="2:25" ht="27.6" customHeight="1" x14ac:dyDescent="0.25">
      <c r="B6" s="70">
        <v>1</v>
      </c>
      <c r="C6" s="3" t="s">
        <v>28</v>
      </c>
      <c r="D6" s="2" t="s">
        <v>26</v>
      </c>
      <c r="E6" s="1"/>
    </row>
    <row r="7" spans="2:25" ht="27.6" customHeight="1" x14ac:dyDescent="0.25">
      <c r="B7" s="70">
        <v>2</v>
      </c>
      <c r="C7" s="3" t="s">
        <v>29</v>
      </c>
      <c r="D7" s="2" t="s">
        <v>27</v>
      </c>
      <c r="E7" s="1"/>
    </row>
    <row r="8" spans="2:25" ht="27.6" customHeight="1" x14ac:dyDescent="0.25">
      <c r="B8" s="70">
        <v>3</v>
      </c>
      <c r="C8" s="3" t="s">
        <v>30</v>
      </c>
      <c r="D8" s="2" t="s">
        <v>27</v>
      </c>
      <c r="E8" s="1"/>
    </row>
    <row r="9" spans="2:25" ht="27.6" customHeight="1" x14ac:dyDescent="0.25">
      <c r="B9" s="70">
        <v>4</v>
      </c>
      <c r="C9" s="3" t="s">
        <v>31</v>
      </c>
      <c r="D9" s="2" t="s">
        <v>26</v>
      </c>
      <c r="E9" s="1"/>
    </row>
    <row r="10" spans="2:25" ht="27.6" customHeight="1" x14ac:dyDescent="0.25">
      <c r="B10" s="70">
        <v>5</v>
      </c>
      <c r="C10" s="3" t="s">
        <v>32</v>
      </c>
      <c r="D10" s="2" t="s">
        <v>26</v>
      </c>
      <c r="E10" s="1"/>
    </row>
    <row r="11" spans="2:25" ht="27.6" customHeight="1" x14ac:dyDescent="0.25">
      <c r="B11" s="70">
        <v>6</v>
      </c>
      <c r="C11" s="3" t="s">
        <v>33</v>
      </c>
      <c r="D11" s="2" t="s">
        <v>26</v>
      </c>
      <c r="E11" s="1"/>
    </row>
    <row r="12" spans="2:25" ht="27.6" customHeight="1" x14ac:dyDescent="0.25">
      <c r="B12" s="70">
        <v>7</v>
      </c>
      <c r="C12" s="3" t="s">
        <v>34</v>
      </c>
      <c r="D12" s="2" t="s">
        <v>26</v>
      </c>
      <c r="E12" s="1"/>
    </row>
    <row r="13" spans="2:25" ht="27.6" customHeight="1" x14ac:dyDescent="0.25">
      <c r="B13" s="70">
        <v>8</v>
      </c>
      <c r="C13" s="3" t="s">
        <v>35</v>
      </c>
      <c r="D13" s="2" t="s">
        <v>27</v>
      </c>
      <c r="E13" s="1"/>
    </row>
    <row r="14" spans="2:25" ht="27.6" customHeight="1" x14ac:dyDescent="0.25">
      <c r="B14" s="70">
        <v>9</v>
      </c>
      <c r="C14" s="3" t="s">
        <v>36</v>
      </c>
      <c r="D14" s="2" t="s">
        <v>26</v>
      </c>
      <c r="E14" s="1"/>
    </row>
    <row r="15" spans="2:25" ht="27.6" customHeight="1" x14ac:dyDescent="0.25">
      <c r="B15" s="70">
        <v>10</v>
      </c>
      <c r="C15" s="3" t="s">
        <v>37</v>
      </c>
      <c r="D15" s="2" t="s">
        <v>26</v>
      </c>
      <c r="E15" s="1"/>
    </row>
    <row r="16" spans="2:25" ht="27.6" customHeight="1" x14ac:dyDescent="0.25">
      <c r="B16" s="70">
        <v>11</v>
      </c>
      <c r="C16" s="3" t="s">
        <v>38</v>
      </c>
      <c r="D16" s="2" t="s">
        <v>26</v>
      </c>
      <c r="E16" s="1"/>
    </row>
    <row r="17" spans="2:5" ht="27.6" customHeight="1" x14ac:dyDescent="0.25">
      <c r="B17" s="70">
        <v>12</v>
      </c>
      <c r="C17" s="3" t="s">
        <v>39</v>
      </c>
      <c r="D17" s="2" t="s">
        <v>27</v>
      </c>
      <c r="E17" s="1"/>
    </row>
    <row r="18" spans="2:5" ht="27.6" customHeight="1" x14ac:dyDescent="0.25">
      <c r="B18" s="70">
        <v>13</v>
      </c>
      <c r="C18" s="3" t="s">
        <v>40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41</v>
      </c>
      <c r="D19" s="2" t="s">
        <v>26</v>
      </c>
      <c r="E19" s="1"/>
    </row>
    <row r="20" spans="2:5" ht="27.6" customHeight="1" x14ac:dyDescent="0.25">
      <c r="B20" s="70">
        <v>15</v>
      </c>
      <c r="C20" s="3" t="s">
        <v>42</v>
      </c>
      <c r="D20" s="2" t="s">
        <v>26</v>
      </c>
      <c r="E20" s="1"/>
    </row>
    <row r="21" spans="2:5" ht="27.6" customHeight="1" x14ac:dyDescent="0.25">
      <c r="B21" s="70">
        <v>16</v>
      </c>
      <c r="C21" s="3" t="s">
        <v>43</v>
      </c>
      <c r="D21" s="2" t="s">
        <v>26</v>
      </c>
      <c r="E21" s="1"/>
    </row>
    <row r="22" spans="2:5" ht="27.6" customHeight="1" x14ac:dyDescent="0.25">
      <c r="B22" s="70">
        <v>17</v>
      </c>
      <c r="C22" s="3" t="s">
        <v>44</v>
      </c>
      <c r="D22" s="2" t="s">
        <v>26</v>
      </c>
      <c r="E22" s="1"/>
    </row>
    <row r="23" spans="2:5" ht="27.6" customHeight="1" x14ac:dyDescent="0.25">
      <c r="B23" s="70">
        <v>18</v>
      </c>
      <c r="C23" s="3" t="s">
        <v>45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46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47</v>
      </c>
      <c r="D25" s="2" t="s">
        <v>26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  <row r="2182" s="7" customFormat="1" ht="27.6" customHeight="1" x14ac:dyDescent="0.25"/>
    <row r="2183" s="7" customFormat="1" ht="27.6" customHeight="1" x14ac:dyDescent="0.25"/>
    <row r="2184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72" priority="1" operator="equal">
      <formula>"Si"</formula>
    </cfRule>
    <cfRule type="cellIs" dxfId="71" priority="2" operator="equal">
      <formula>"No"</formula>
    </cfRule>
  </conditionalFormatting>
  <dataValidations count="1">
    <dataValidation type="list" allowBlank="1" showInputMessage="1" showErrorMessage="1" sqref="D6:D25" xr:uid="{6A74FF68-6EFD-4AE0-8149-A0BE32390F17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0ED8-0942-4F5C-8703-E828CC8BD640}">
  <sheetPr codeName="Sheet2">
    <pageSetUpPr fitToPage="1"/>
  </sheetPr>
  <dimension ref="B1:Y2184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2" t="s">
        <v>228</v>
      </c>
    </row>
    <row r="5" spans="2:25" ht="27.6" customHeight="1" x14ac:dyDescent="0.25">
      <c r="B5" s="69" t="s">
        <v>226</v>
      </c>
      <c r="C5" s="69" t="str">
        <f>"Diagnóstico del área de"&amp;" "&amp;Settings!$B$14</f>
        <v>Diagnóstico del área de Finanzas</v>
      </c>
      <c r="D5" s="69" t="s">
        <v>24</v>
      </c>
      <c r="E5" s="69" t="s">
        <v>25</v>
      </c>
    </row>
    <row r="6" spans="2:25" ht="27.6" customHeight="1" x14ac:dyDescent="0.25">
      <c r="B6" s="70">
        <v>1</v>
      </c>
      <c r="C6" s="3" t="s">
        <v>48</v>
      </c>
      <c r="D6" s="2" t="s">
        <v>27</v>
      </c>
      <c r="E6" s="1"/>
    </row>
    <row r="7" spans="2:25" ht="27.6" customHeight="1" x14ac:dyDescent="0.25">
      <c r="B7" s="70">
        <v>2</v>
      </c>
      <c r="C7" s="3" t="s">
        <v>49</v>
      </c>
      <c r="D7" s="2" t="s">
        <v>26</v>
      </c>
      <c r="E7" s="1"/>
    </row>
    <row r="8" spans="2:25" ht="27.6" customHeight="1" x14ac:dyDescent="0.25">
      <c r="B8" s="70">
        <v>3</v>
      </c>
      <c r="C8" s="3" t="s">
        <v>50</v>
      </c>
      <c r="D8" s="2" t="s">
        <v>27</v>
      </c>
      <c r="E8" s="1"/>
    </row>
    <row r="9" spans="2:25" ht="27.6" customHeight="1" x14ac:dyDescent="0.25">
      <c r="B9" s="70">
        <v>4</v>
      </c>
      <c r="C9" s="3" t="s">
        <v>51</v>
      </c>
      <c r="D9" s="2" t="s">
        <v>26</v>
      </c>
      <c r="E9" s="1"/>
    </row>
    <row r="10" spans="2:25" ht="27.6" customHeight="1" x14ac:dyDescent="0.25">
      <c r="B10" s="70">
        <v>5</v>
      </c>
      <c r="C10" s="3" t="s">
        <v>52</v>
      </c>
      <c r="D10" s="2" t="s">
        <v>26</v>
      </c>
      <c r="E10" s="1"/>
    </row>
    <row r="11" spans="2:25" ht="27.6" customHeight="1" x14ac:dyDescent="0.25">
      <c r="B11" s="70">
        <v>6</v>
      </c>
      <c r="C11" s="3" t="s">
        <v>53</v>
      </c>
      <c r="D11" s="2" t="s">
        <v>27</v>
      </c>
      <c r="E11" s="1"/>
    </row>
    <row r="12" spans="2:25" ht="27.6" customHeight="1" x14ac:dyDescent="0.25">
      <c r="B12" s="70">
        <v>7</v>
      </c>
      <c r="C12" s="3" t="s">
        <v>54</v>
      </c>
      <c r="D12" s="2" t="s">
        <v>26</v>
      </c>
      <c r="E12" s="1"/>
    </row>
    <row r="13" spans="2:25" ht="27.6" customHeight="1" x14ac:dyDescent="0.25">
      <c r="B13" s="70">
        <v>8</v>
      </c>
      <c r="C13" s="3" t="s">
        <v>55</v>
      </c>
      <c r="D13" s="2" t="s">
        <v>27</v>
      </c>
      <c r="E13" s="1"/>
    </row>
    <row r="14" spans="2:25" ht="27.6" customHeight="1" x14ac:dyDescent="0.25">
      <c r="B14" s="70">
        <v>9</v>
      </c>
      <c r="C14" s="3" t="s">
        <v>56</v>
      </c>
      <c r="D14" s="2" t="s">
        <v>27</v>
      </c>
      <c r="E14" s="1"/>
    </row>
    <row r="15" spans="2:25" ht="27.6" customHeight="1" x14ac:dyDescent="0.25">
      <c r="B15" s="70">
        <v>10</v>
      </c>
      <c r="C15" s="3" t="s">
        <v>57</v>
      </c>
      <c r="D15" s="2" t="s">
        <v>27</v>
      </c>
      <c r="E15" s="1"/>
    </row>
    <row r="16" spans="2:25" ht="27.6" customHeight="1" x14ac:dyDescent="0.25">
      <c r="B16" s="70">
        <v>11</v>
      </c>
      <c r="C16" s="3" t="s">
        <v>58</v>
      </c>
      <c r="D16" s="2" t="s">
        <v>26</v>
      </c>
      <c r="E16" s="1"/>
    </row>
    <row r="17" spans="2:5" ht="27.6" customHeight="1" x14ac:dyDescent="0.25">
      <c r="B17" s="70">
        <v>12</v>
      </c>
      <c r="C17" s="3" t="s">
        <v>59</v>
      </c>
      <c r="D17" s="2" t="s">
        <v>27</v>
      </c>
      <c r="E17" s="1"/>
    </row>
    <row r="18" spans="2:5" ht="27.6" customHeight="1" x14ac:dyDescent="0.25">
      <c r="B18" s="70">
        <v>13</v>
      </c>
      <c r="C18" s="3" t="s">
        <v>60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61</v>
      </c>
      <c r="D19" s="2" t="s">
        <v>26</v>
      </c>
      <c r="E19" s="1"/>
    </row>
    <row r="20" spans="2:5" ht="27.6" customHeight="1" x14ac:dyDescent="0.25">
      <c r="B20" s="70">
        <v>15</v>
      </c>
      <c r="C20" s="3" t="s">
        <v>62</v>
      </c>
      <c r="D20" s="2" t="s">
        <v>26</v>
      </c>
      <c r="E20" s="1"/>
    </row>
    <row r="21" spans="2:5" ht="27.6" customHeight="1" x14ac:dyDescent="0.25">
      <c r="B21" s="70">
        <v>16</v>
      </c>
      <c r="C21" s="3" t="s">
        <v>63</v>
      </c>
      <c r="D21" s="2" t="s">
        <v>26</v>
      </c>
      <c r="E21" s="1"/>
    </row>
    <row r="22" spans="2:5" ht="27.6" customHeight="1" x14ac:dyDescent="0.25">
      <c r="B22" s="70">
        <v>17</v>
      </c>
      <c r="C22" s="3" t="s">
        <v>64</v>
      </c>
      <c r="D22" s="2" t="s">
        <v>26</v>
      </c>
      <c r="E22" s="1"/>
    </row>
    <row r="23" spans="2:5" ht="27.6" customHeight="1" x14ac:dyDescent="0.25">
      <c r="B23" s="70">
        <v>18</v>
      </c>
      <c r="C23" s="3" t="s">
        <v>65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66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67</v>
      </c>
      <c r="D25" s="2" t="s">
        <v>26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  <row r="2182" s="7" customFormat="1" ht="27.6" customHeight="1" x14ac:dyDescent="0.25"/>
    <row r="2183" s="7" customFormat="1" ht="27.6" customHeight="1" x14ac:dyDescent="0.25"/>
    <row r="2184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70" priority="21" operator="equal">
      <formula>"Si"</formula>
    </cfRule>
    <cfRule type="cellIs" dxfId="69" priority="22" operator="equal">
      <formula>"No"</formula>
    </cfRule>
  </conditionalFormatting>
  <dataValidations count="1">
    <dataValidation type="list" allowBlank="1" showInputMessage="1" showErrorMessage="1" sqref="D6:D25" xr:uid="{2CC39D22-64D8-4926-B49D-6C3CD174C08C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E9B48-FDB5-4B69-80A7-AF5CDEF232E6}">
  <sheetPr codeName="Sheet3">
    <pageSetUpPr fitToPage="1"/>
  </sheetPr>
  <dimension ref="B1:Y2181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2" t="s">
        <v>228</v>
      </c>
    </row>
    <row r="5" spans="2:25" ht="27.6" customHeight="1" x14ac:dyDescent="0.25">
      <c r="B5" s="69" t="s">
        <v>226</v>
      </c>
      <c r="C5" s="69" t="str">
        <f>"Diagnóstico del área de"&amp;" "&amp;Settings!$B$15</f>
        <v>Diagnóstico del área de Marketing</v>
      </c>
      <c r="D5" s="69" t="s">
        <v>24</v>
      </c>
      <c r="E5" s="69" t="s">
        <v>25</v>
      </c>
    </row>
    <row r="6" spans="2:25" ht="27.6" customHeight="1" x14ac:dyDescent="0.25">
      <c r="B6" s="70">
        <v>1</v>
      </c>
      <c r="C6" s="3" t="s">
        <v>68</v>
      </c>
      <c r="D6" s="2" t="s">
        <v>26</v>
      </c>
      <c r="E6" s="1"/>
    </row>
    <row r="7" spans="2:25" ht="27.6" customHeight="1" x14ac:dyDescent="0.25">
      <c r="B7" s="70">
        <v>2</v>
      </c>
      <c r="C7" s="3" t="s">
        <v>69</v>
      </c>
      <c r="D7" s="2" t="s">
        <v>26</v>
      </c>
      <c r="E7" s="1"/>
    </row>
    <row r="8" spans="2:25" ht="27.6" customHeight="1" x14ac:dyDescent="0.25">
      <c r="B8" s="70">
        <v>3</v>
      </c>
      <c r="C8" s="3" t="s">
        <v>70</v>
      </c>
      <c r="D8" s="2" t="s">
        <v>26</v>
      </c>
      <c r="E8" s="1"/>
    </row>
    <row r="9" spans="2:25" ht="27.6" customHeight="1" x14ac:dyDescent="0.25">
      <c r="B9" s="70">
        <v>4</v>
      </c>
      <c r="C9" s="3" t="s">
        <v>71</v>
      </c>
      <c r="D9" s="2" t="s">
        <v>26</v>
      </c>
      <c r="E9" s="1"/>
    </row>
    <row r="10" spans="2:25" ht="27.6" customHeight="1" x14ac:dyDescent="0.25">
      <c r="B10" s="70">
        <v>5</v>
      </c>
      <c r="C10" s="3" t="s">
        <v>72</v>
      </c>
      <c r="D10" s="2" t="s">
        <v>26</v>
      </c>
      <c r="E10" s="1"/>
    </row>
    <row r="11" spans="2:25" ht="27.6" customHeight="1" x14ac:dyDescent="0.25">
      <c r="B11" s="70">
        <v>6</v>
      </c>
      <c r="C11" s="3" t="s">
        <v>73</v>
      </c>
      <c r="D11" s="2" t="s">
        <v>26</v>
      </c>
      <c r="E11" s="1"/>
    </row>
    <row r="12" spans="2:25" ht="27.6" customHeight="1" x14ac:dyDescent="0.25">
      <c r="B12" s="70">
        <v>7</v>
      </c>
      <c r="C12" s="3" t="s">
        <v>74</v>
      </c>
      <c r="D12" s="2" t="s">
        <v>26</v>
      </c>
      <c r="E12" s="1"/>
    </row>
    <row r="13" spans="2:25" ht="27.6" customHeight="1" x14ac:dyDescent="0.25">
      <c r="B13" s="70">
        <v>8</v>
      </c>
      <c r="C13" s="3" t="s">
        <v>75</v>
      </c>
      <c r="D13" s="2" t="s">
        <v>27</v>
      </c>
      <c r="E13" s="1"/>
    </row>
    <row r="14" spans="2:25" ht="27.6" customHeight="1" x14ac:dyDescent="0.25">
      <c r="B14" s="70">
        <v>9</v>
      </c>
      <c r="C14" s="3" t="s">
        <v>76</v>
      </c>
      <c r="D14" s="2" t="s">
        <v>26</v>
      </c>
      <c r="E14" s="1"/>
    </row>
    <row r="15" spans="2:25" ht="27.6" customHeight="1" x14ac:dyDescent="0.25">
      <c r="B15" s="70">
        <v>10</v>
      </c>
      <c r="C15" s="3" t="s">
        <v>77</v>
      </c>
      <c r="D15" s="2" t="s">
        <v>26</v>
      </c>
      <c r="E15" s="1"/>
    </row>
    <row r="16" spans="2:25" ht="27.6" customHeight="1" x14ac:dyDescent="0.25">
      <c r="B16" s="70">
        <v>11</v>
      </c>
      <c r="C16" s="3" t="s">
        <v>78</v>
      </c>
      <c r="D16" s="2" t="s">
        <v>26</v>
      </c>
      <c r="E16" s="1"/>
    </row>
    <row r="17" spans="2:5" ht="27.6" customHeight="1" x14ac:dyDescent="0.25">
      <c r="B17" s="70">
        <v>12</v>
      </c>
      <c r="C17" s="3" t="s">
        <v>79</v>
      </c>
      <c r="D17" s="2" t="s">
        <v>26</v>
      </c>
      <c r="E17" s="1"/>
    </row>
    <row r="18" spans="2:5" ht="27.6" customHeight="1" x14ac:dyDescent="0.25">
      <c r="B18" s="70">
        <v>13</v>
      </c>
      <c r="C18" s="3" t="s">
        <v>80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81</v>
      </c>
      <c r="D19" s="2" t="s">
        <v>26</v>
      </c>
      <c r="E19" s="1"/>
    </row>
    <row r="20" spans="2:5" ht="27.6" customHeight="1" x14ac:dyDescent="0.25">
      <c r="B20" s="70">
        <v>15</v>
      </c>
      <c r="C20" s="3" t="s">
        <v>82</v>
      </c>
      <c r="D20" s="2" t="s">
        <v>26</v>
      </c>
      <c r="E20" s="1"/>
    </row>
    <row r="21" spans="2:5" ht="27.6" customHeight="1" x14ac:dyDescent="0.25">
      <c r="B21" s="70">
        <v>16</v>
      </c>
      <c r="C21" s="3" t="s">
        <v>83</v>
      </c>
      <c r="D21" s="2" t="s">
        <v>26</v>
      </c>
      <c r="E21" s="1"/>
    </row>
    <row r="22" spans="2:5" ht="27.6" customHeight="1" x14ac:dyDescent="0.25">
      <c r="B22" s="70">
        <v>17</v>
      </c>
      <c r="C22" s="3" t="s">
        <v>84</v>
      </c>
      <c r="D22" s="2" t="s">
        <v>26</v>
      </c>
      <c r="E22" s="1"/>
    </row>
    <row r="23" spans="2:5" ht="27.6" customHeight="1" x14ac:dyDescent="0.25">
      <c r="B23" s="70">
        <v>18</v>
      </c>
      <c r="C23" s="3" t="s">
        <v>85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86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87</v>
      </c>
      <c r="D25" s="2" t="s">
        <v>26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68" priority="1" operator="equal">
      <formula>"Si"</formula>
    </cfRule>
    <cfRule type="cellIs" dxfId="67" priority="2" operator="equal">
      <formula>"No"</formula>
    </cfRule>
  </conditionalFormatting>
  <dataValidations count="1">
    <dataValidation type="list" allowBlank="1" showInputMessage="1" showErrorMessage="1" sqref="D6:D25" xr:uid="{CFD2F065-4FD9-4815-B211-6633F4D4CE80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566E-E81F-419A-9384-5457863E9D2B}">
  <sheetPr codeName="Sheet4">
    <pageSetUpPr fitToPage="1"/>
  </sheetPr>
  <dimension ref="B1:Y2181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2" t="s">
        <v>228</v>
      </c>
    </row>
    <row r="5" spans="2:25" ht="27.6" customHeight="1" x14ac:dyDescent="0.25">
      <c r="B5" s="69" t="s">
        <v>226</v>
      </c>
      <c r="C5" s="69" t="str">
        <f>"Diagnóstico del área de"&amp;" "&amp;Settings!$B$16</f>
        <v>Diagnóstico del área de Recursos Humanos</v>
      </c>
      <c r="D5" s="69" t="s">
        <v>24</v>
      </c>
      <c r="E5" s="69" t="s">
        <v>25</v>
      </c>
    </row>
    <row r="6" spans="2:25" ht="27.6" customHeight="1" x14ac:dyDescent="0.25">
      <c r="B6" s="70">
        <v>1</v>
      </c>
      <c r="C6" s="3" t="s">
        <v>88</v>
      </c>
      <c r="D6" s="2" t="s">
        <v>26</v>
      </c>
      <c r="E6" s="1"/>
    </row>
    <row r="7" spans="2:25" ht="27.6" customHeight="1" x14ac:dyDescent="0.25">
      <c r="B7" s="70">
        <v>2</v>
      </c>
      <c r="C7" s="3" t="s">
        <v>89</v>
      </c>
      <c r="D7" s="2" t="s">
        <v>27</v>
      </c>
      <c r="E7" s="1"/>
    </row>
    <row r="8" spans="2:25" ht="27.6" customHeight="1" x14ac:dyDescent="0.25">
      <c r="B8" s="70">
        <v>3</v>
      </c>
      <c r="C8" s="3" t="s">
        <v>90</v>
      </c>
      <c r="D8" s="2" t="s">
        <v>27</v>
      </c>
      <c r="E8" s="1"/>
    </row>
    <row r="9" spans="2:25" ht="27.6" customHeight="1" x14ac:dyDescent="0.25">
      <c r="B9" s="70">
        <v>4</v>
      </c>
      <c r="C9" s="3" t="s">
        <v>91</v>
      </c>
      <c r="D9" s="2" t="s">
        <v>27</v>
      </c>
      <c r="E9" s="1"/>
    </row>
    <row r="10" spans="2:25" ht="27.6" customHeight="1" x14ac:dyDescent="0.25">
      <c r="B10" s="70">
        <v>5</v>
      </c>
      <c r="C10" s="3" t="s">
        <v>92</v>
      </c>
      <c r="D10" s="2" t="s">
        <v>27</v>
      </c>
      <c r="E10" s="1"/>
    </row>
    <row r="11" spans="2:25" ht="27.6" customHeight="1" x14ac:dyDescent="0.25">
      <c r="B11" s="70">
        <v>6</v>
      </c>
      <c r="C11" s="3" t="s">
        <v>93</v>
      </c>
      <c r="D11" s="2" t="s">
        <v>26</v>
      </c>
      <c r="E11" s="1"/>
    </row>
    <row r="12" spans="2:25" ht="27.6" customHeight="1" x14ac:dyDescent="0.25">
      <c r="B12" s="70">
        <v>7</v>
      </c>
      <c r="C12" s="3" t="s">
        <v>94</v>
      </c>
      <c r="D12" s="2" t="s">
        <v>27</v>
      </c>
      <c r="E12" s="1"/>
    </row>
    <row r="13" spans="2:25" ht="27.6" customHeight="1" x14ac:dyDescent="0.25">
      <c r="B13" s="70">
        <v>8</v>
      </c>
      <c r="C13" s="3" t="s">
        <v>95</v>
      </c>
      <c r="D13" s="2" t="s">
        <v>27</v>
      </c>
      <c r="E13" s="1"/>
    </row>
    <row r="14" spans="2:25" ht="27.6" customHeight="1" x14ac:dyDescent="0.25">
      <c r="B14" s="70">
        <v>9</v>
      </c>
      <c r="C14" s="3" t="s">
        <v>85</v>
      </c>
      <c r="D14" s="2" t="s">
        <v>26</v>
      </c>
      <c r="E14" s="1"/>
    </row>
    <row r="15" spans="2:25" ht="27.6" customHeight="1" x14ac:dyDescent="0.25">
      <c r="B15" s="70">
        <v>10</v>
      </c>
      <c r="C15" s="3" t="s">
        <v>96</v>
      </c>
      <c r="D15" s="2" t="s">
        <v>27</v>
      </c>
      <c r="E15" s="1"/>
    </row>
    <row r="16" spans="2:25" ht="27.6" customHeight="1" x14ac:dyDescent="0.25">
      <c r="B16" s="70">
        <v>11</v>
      </c>
      <c r="C16" s="3" t="s">
        <v>97</v>
      </c>
      <c r="D16" s="2" t="s">
        <v>27</v>
      </c>
      <c r="E16" s="1"/>
    </row>
    <row r="17" spans="2:5" ht="27.6" customHeight="1" x14ac:dyDescent="0.25">
      <c r="B17" s="70">
        <v>12</v>
      </c>
      <c r="C17" s="3" t="s">
        <v>98</v>
      </c>
      <c r="D17" s="2" t="s">
        <v>27</v>
      </c>
      <c r="E17" s="1"/>
    </row>
    <row r="18" spans="2:5" ht="27.6" customHeight="1" x14ac:dyDescent="0.25">
      <c r="B18" s="70">
        <v>13</v>
      </c>
      <c r="C18" s="3" t="s">
        <v>99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100</v>
      </c>
      <c r="D19" s="2" t="s">
        <v>27</v>
      </c>
      <c r="E19" s="1"/>
    </row>
    <row r="20" spans="2:5" ht="27.6" customHeight="1" x14ac:dyDescent="0.25">
      <c r="B20" s="70">
        <v>15</v>
      </c>
      <c r="C20" s="3" t="s">
        <v>101</v>
      </c>
      <c r="D20" s="2" t="s">
        <v>27</v>
      </c>
      <c r="E20" s="1"/>
    </row>
    <row r="21" spans="2:5" ht="27.6" customHeight="1" x14ac:dyDescent="0.25">
      <c r="B21" s="70">
        <v>16</v>
      </c>
      <c r="C21" s="3" t="s">
        <v>102</v>
      </c>
      <c r="D21" s="2" t="s">
        <v>27</v>
      </c>
      <c r="E21" s="1"/>
    </row>
    <row r="22" spans="2:5" ht="27.6" customHeight="1" x14ac:dyDescent="0.25">
      <c r="B22" s="70">
        <v>17</v>
      </c>
      <c r="C22" s="3" t="s">
        <v>103</v>
      </c>
      <c r="D22" s="2" t="s">
        <v>27</v>
      </c>
      <c r="E22" s="1"/>
    </row>
    <row r="23" spans="2:5" ht="27.6" customHeight="1" x14ac:dyDescent="0.25">
      <c r="B23" s="70">
        <v>18</v>
      </c>
      <c r="C23" s="3" t="s">
        <v>104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105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106</v>
      </c>
      <c r="D25" s="2" t="s">
        <v>27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66" priority="3" operator="equal">
      <formula>"Si"</formula>
    </cfRule>
    <cfRule type="cellIs" dxfId="65" priority="4" operator="equal">
      <formula>"No"</formula>
    </cfRule>
  </conditionalFormatting>
  <dataValidations count="1">
    <dataValidation type="list" allowBlank="1" showInputMessage="1" showErrorMessage="1" sqref="D6:D25" xr:uid="{2486463E-6F44-4938-B4AD-D8F44D5201CC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DFC9-5280-476C-B8FB-D0E1FD53D7CE}">
  <sheetPr codeName="Sheet5">
    <pageSetUpPr fitToPage="1"/>
  </sheetPr>
  <dimension ref="B1:Y2181"/>
  <sheetViews>
    <sheetView showGridLines="0" showRowColHeaders="0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2" t="s">
        <v>228</v>
      </c>
    </row>
    <row r="5" spans="2:25" ht="27.6" customHeight="1" x14ac:dyDescent="0.25">
      <c r="B5" s="69" t="s">
        <v>226</v>
      </c>
      <c r="C5" s="69" t="str">
        <f>"Diagnóstico del área de"&amp;" "&amp;Settings!$B$17</f>
        <v>Diagnóstico del área de Operaciones</v>
      </c>
      <c r="D5" s="69" t="s">
        <v>24</v>
      </c>
      <c r="E5" s="69" t="s">
        <v>25</v>
      </c>
    </row>
    <row r="6" spans="2:25" ht="27.6" customHeight="1" x14ac:dyDescent="0.25">
      <c r="B6" s="70">
        <v>1</v>
      </c>
      <c r="C6" s="3" t="s">
        <v>107</v>
      </c>
      <c r="D6" s="2" t="s">
        <v>26</v>
      </c>
      <c r="E6" s="1"/>
    </row>
    <row r="7" spans="2:25" ht="27.6" customHeight="1" x14ac:dyDescent="0.25">
      <c r="B7" s="70">
        <v>2</v>
      </c>
      <c r="C7" s="3" t="s">
        <v>108</v>
      </c>
      <c r="D7" s="2" t="s">
        <v>26</v>
      </c>
      <c r="E7" s="1"/>
    </row>
    <row r="8" spans="2:25" ht="27.6" customHeight="1" x14ac:dyDescent="0.25">
      <c r="B8" s="70">
        <v>3</v>
      </c>
      <c r="C8" s="3" t="s">
        <v>109</v>
      </c>
      <c r="D8" s="2" t="s">
        <v>27</v>
      </c>
      <c r="E8" s="1"/>
    </row>
    <row r="9" spans="2:25" ht="27.6" customHeight="1" x14ac:dyDescent="0.25">
      <c r="B9" s="70">
        <v>4</v>
      </c>
      <c r="C9" s="3" t="s">
        <v>110</v>
      </c>
      <c r="D9" s="2" t="s">
        <v>26</v>
      </c>
      <c r="E9" s="1"/>
    </row>
    <row r="10" spans="2:25" ht="27.6" customHeight="1" x14ac:dyDescent="0.25">
      <c r="B10" s="70">
        <v>5</v>
      </c>
      <c r="C10" s="3" t="s">
        <v>111</v>
      </c>
      <c r="D10" s="2" t="s">
        <v>26</v>
      </c>
      <c r="E10" s="1"/>
    </row>
    <row r="11" spans="2:25" ht="27.6" customHeight="1" x14ac:dyDescent="0.25">
      <c r="B11" s="70">
        <v>6</v>
      </c>
      <c r="C11" s="3" t="s">
        <v>112</v>
      </c>
      <c r="D11" s="2" t="s">
        <v>26</v>
      </c>
      <c r="E11" s="1"/>
    </row>
    <row r="12" spans="2:25" ht="27.6" customHeight="1" x14ac:dyDescent="0.25">
      <c r="B12" s="70">
        <v>7</v>
      </c>
      <c r="C12" s="3" t="s">
        <v>113</v>
      </c>
      <c r="D12" s="2" t="s">
        <v>26</v>
      </c>
      <c r="E12" s="1"/>
    </row>
    <row r="13" spans="2:25" ht="27.6" customHeight="1" x14ac:dyDescent="0.25">
      <c r="B13" s="70">
        <v>8</v>
      </c>
      <c r="C13" s="3" t="s">
        <v>114</v>
      </c>
      <c r="D13" s="2" t="s">
        <v>27</v>
      </c>
      <c r="E13" s="1"/>
    </row>
    <row r="14" spans="2:25" ht="27.6" customHeight="1" x14ac:dyDescent="0.25">
      <c r="B14" s="70">
        <v>9</v>
      </c>
      <c r="C14" s="3" t="s">
        <v>115</v>
      </c>
      <c r="D14" s="2" t="s">
        <v>27</v>
      </c>
      <c r="E14" s="1"/>
    </row>
    <row r="15" spans="2:25" ht="27.6" customHeight="1" x14ac:dyDescent="0.25">
      <c r="B15" s="70">
        <v>10</v>
      </c>
      <c r="C15" s="3" t="s">
        <v>116</v>
      </c>
      <c r="D15" s="2" t="s">
        <v>26</v>
      </c>
      <c r="E15" s="1"/>
    </row>
    <row r="16" spans="2:25" ht="27.6" customHeight="1" x14ac:dyDescent="0.25">
      <c r="B16" s="70">
        <v>11</v>
      </c>
      <c r="C16" s="3" t="s">
        <v>117</v>
      </c>
      <c r="D16" s="2" t="s">
        <v>26</v>
      </c>
      <c r="E16" s="1"/>
    </row>
    <row r="17" spans="2:5" ht="27.6" customHeight="1" x14ac:dyDescent="0.25">
      <c r="B17" s="70">
        <v>12</v>
      </c>
      <c r="C17" s="3" t="s">
        <v>118</v>
      </c>
      <c r="D17" s="2" t="s">
        <v>27</v>
      </c>
      <c r="E17" s="1"/>
    </row>
    <row r="18" spans="2:5" ht="27.6" customHeight="1" x14ac:dyDescent="0.25">
      <c r="B18" s="70">
        <v>13</v>
      </c>
      <c r="C18" s="3" t="s">
        <v>119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120</v>
      </c>
      <c r="D19" s="2" t="s">
        <v>26</v>
      </c>
      <c r="E19" s="1"/>
    </row>
    <row r="20" spans="2:5" ht="27.6" customHeight="1" x14ac:dyDescent="0.25">
      <c r="B20" s="70">
        <v>15</v>
      </c>
      <c r="C20" s="3" t="s">
        <v>121</v>
      </c>
      <c r="D20" s="2" t="s">
        <v>26</v>
      </c>
      <c r="E20" s="1"/>
    </row>
    <row r="21" spans="2:5" ht="27.6" customHeight="1" x14ac:dyDescent="0.25">
      <c r="B21" s="70">
        <v>16</v>
      </c>
      <c r="C21" s="3" t="s">
        <v>122</v>
      </c>
      <c r="D21" s="2" t="s">
        <v>26</v>
      </c>
      <c r="E21" s="1"/>
    </row>
    <row r="22" spans="2:5" ht="27.6" customHeight="1" x14ac:dyDescent="0.25">
      <c r="B22" s="70">
        <v>17</v>
      </c>
      <c r="C22" s="3" t="s">
        <v>123</v>
      </c>
      <c r="D22" s="2" t="s">
        <v>26</v>
      </c>
      <c r="E22" s="1"/>
    </row>
    <row r="23" spans="2:5" ht="27.6" customHeight="1" x14ac:dyDescent="0.25">
      <c r="B23" s="70">
        <v>18</v>
      </c>
      <c r="C23" s="3" t="s">
        <v>124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125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126</v>
      </c>
      <c r="D25" s="2" t="s">
        <v>26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64" priority="1" operator="equal">
      <formula>"Si"</formula>
    </cfRule>
    <cfRule type="cellIs" dxfId="63" priority="2" operator="equal">
      <formula>"No"</formula>
    </cfRule>
  </conditionalFormatting>
  <dataValidations count="1">
    <dataValidation type="list" allowBlank="1" showInputMessage="1" showErrorMessage="1" sqref="D6:D25" xr:uid="{EFB739C1-DA66-4112-AC8A-6DFDF663D59F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2F27B-B55B-478D-86E1-8C659149A0B5}">
  <sheetPr codeName="Sheet6">
    <pageSetUpPr fitToPage="1"/>
  </sheetPr>
  <dimension ref="B1:Y2181"/>
  <sheetViews>
    <sheetView showGridLines="0" showRowColHeaders="0" topLeftCell="C1" zoomScaleNormal="100" workbookViewId="0">
      <pane ySplit="5" topLeftCell="A6" activePane="bottomLeft" state="frozen"/>
      <selection activeCell="C10" sqref="C10"/>
      <selection pane="bottomLeft"/>
    </sheetView>
  </sheetViews>
  <sheetFormatPr baseColWidth="10" defaultColWidth="8.85546875" defaultRowHeight="15" x14ac:dyDescent="0.25"/>
  <cols>
    <col min="1" max="1" width="2.7109375" style="7" customWidth="1"/>
    <col min="2" max="2" width="5.7109375" style="7" customWidth="1"/>
    <col min="3" max="3" width="90.7109375" style="7" customWidth="1"/>
    <col min="4" max="4" width="13.5703125" style="7" customWidth="1"/>
    <col min="5" max="5" width="59.42578125" style="7" customWidth="1"/>
    <col min="6" max="16384" width="8.85546875" style="7"/>
  </cols>
  <sheetData>
    <row r="1" spans="2:25" s="4" customFormat="1" ht="39" customHeight="1" x14ac:dyDescent="0.25"/>
    <row r="2" spans="2:25" s="5" customFormat="1" ht="26.1" customHeight="1" x14ac:dyDescent="0.25"/>
    <row r="3" spans="2:25" s="6" customFormat="1" ht="24.95" customHeight="1" x14ac:dyDescent="0.25">
      <c r="C3" s="11"/>
      <c r="P3" s="12"/>
      <c r="Q3" s="12"/>
      <c r="R3" s="12"/>
      <c r="S3" s="12"/>
      <c r="T3" s="12"/>
      <c r="U3" s="12"/>
      <c r="V3" s="12"/>
      <c r="W3" s="12"/>
      <c r="X3" s="13"/>
      <c r="Y3" s="13"/>
    </row>
    <row r="4" spans="2:25" ht="20.100000000000001" customHeight="1" x14ac:dyDescent="0.25">
      <c r="B4" s="72" t="s">
        <v>228</v>
      </c>
    </row>
    <row r="5" spans="2:25" ht="27.6" customHeight="1" x14ac:dyDescent="0.25">
      <c r="B5" s="69" t="s">
        <v>226</v>
      </c>
      <c r="C5" s="69" t="str">
        <f>"Diagnóstico del área de"&amp;" "&amp;Settings!$B$18</f>
        <v>Diagnóstico del área de Tecnología</v>
      </c>
      <c r="D5" s="69" t="s">
        <v>24</v>
      </c>
      <c r="E5" s="69" t="s">
        <v>25</v>
      </c>
    </row>
    <row r="6" spans="2:25" ht="27.6" customHeight="1" x14ac:dyDescent="0.25">
      <c r="B6" s="70">
        <v>1</v>
      </c>
      <c r="C6" s="3" t="s">
        <v>127</v>
      </c>
      <c r="D6" s="2" t="s">
        <v>26</v>
      </c>
      <c r="E6" s="1"/>
    </row>
    <row r="7" spans="2:25" ht="27.6" customHeight="1" x14ac:dyDescent="0.25">
      <c r="B7" s="70">
        <v>2</v>
      </c>
      <c r="C7" s="3" t="s">
        <v>128</v>
      </c>
      <c r="D7" s="2" t="s">
        <v>26</v>
      </c>
      <c r="E7" s="1"/>
    </row>
    <row r="8" spans="2:25" ht="27.6" customHeight="1" x14ac:dyDescent="0.25">
      <c r="B8" s="70">
        <v>3</v>
      </c>
      <c r="C8" s="3" t="s">
        <v>129</v>
      </c>
      <c r="D8" s="2" t="s">
        <v>27</v>
      </c>
      <c r="E8" s="1"/>
    </row>
    <row r="9" spans="2:25" ht="27.6" customHeight="1" x14ac:dyDescent="0.25">
      <c r="B9" s="70">
        <v>4</v>
      </c>
      <c r="C9" s="3" t="s">
        <v>130</v>
      </c>
      <c r="D9" s="2" t="s">
        <v>26</v>
      </c>
      <c r="E9" s="1"/>
    </row>
    <row r="10" spans="2:25" ht="27.6" customHeight="1" x14ac:dyDescent="0.25">
      <c r="B10" s="70">
        <v>5</v>
      </c>
      <c r="C10" s="3" t="s">
        <v>131</v>
      </c>
      <c r="D10" s="2" t="s">
        <v>26</v>
      </c>
      <c r="E10" s="1"/>
    </row>
    <row r="11" spans="2:25" ht="27.6" customHeight="1" x14ac:dyDescent="0.25">
      <c r="B11" s="70">
        <v>6</v>
      </c>
      <c r="C11" s="3" t="s">
        <v>132</v>
      </c>
      <c r="D11" s="2" t="s">
        <v>26</v>
      </c>
      <c r="E11" s="1"/>
    </row>
    <row r="12" spans="2:25" ht="27.6" customHeight="1" x14ac:dyDescent="0.25">
      <c r="B12" s="70">
        <v>7</v>
      </c>
      <c r="C12" s="3" t="s">
        <v>133</v>
      </c>
      <c r="D12" s="2" t="s">
        <v>26</v>
      </c>
      <c r="E12" s="1"/>
    </row>
    <row r="13" spans="2:25" ht="27.6" customHeight="1" x14ac:dyDescent="0.25">
      <c r="B13" s="70">
        <v>8</v>
      </c>
      <c r="C13" s="3" t="s">
        <v>134</v>
      </c>
      <c r="D13" s="2" t="s">
        <v>26</v>
      </c>
      <c r="E13" s="1"/>
    </row>
    <row r="14" spans="2:25" ht="27.6" customHeight="1" x14ac:dyDescent="0.25">
      <c r="B14" s="70">
        <v>9</v>
      </c>
      <c r="C14" s="3" t="s">
        <v>135</v>
      </c>
      <c r="D14" s="2" t="s">
        <v>26</v>
      </c>
      <c r="E14" s="1"/>
    </row>
    <row r="15" spans="2:25" ht="27.6" customHeight="1" x14ac:dyDescent="0.25">
      <c r="B15" s="70">
        <v>10</v>
      </c>
      <c r="C15" s="3" t="s">
        <v>136</v>
      </c>
      <c r="D15" s="2" t="s">
        <v>26</v>
      </c>
      <c r="E15" s="1"/>
    </row>
    <row r="16" spans="2:25" ht="27.6" customHeight="1" x14ac:dyDescent="0.25">
      <c r="B16" s="70">
        <v>11</v>
      </c>
      <c r="C16" s="3" t="s">
        <v>137</v>
      </c>
      <c r="D16" s="2" t="s">
        <v>26</v>
      </c>
      <c r="E16" s="1"/>
    </row>
    <row r="17" spans="2:5" ht="27.6" customHeight="1" x14ac:dyDescent="0.25">
      <c r="B17" s="70">
        <v>12</v>
      </c>
      <c r="C17" s="3" t="s">
        <v>138</v>
      </c>
      <c r="D17" s="2" t="s">
        <v>27</v>
      </c>
      <c r="E17" s="1"/>
    </row>
    <row r="18" spans="2:5" ht="27.6" customHeight="1" x14ac:dyDescent="0.25">
      <c r="B18" s="70">
        <v>13</v>
      </c>
      <c r="C18" s="3" t="s">
        <v>139</v>
      </c>
      <c r="D18" s="2" t="s">
        <v>26</v>
      </c>
      <c r="E18" s="1"/>
    </row>
    <row r="19" spans="2:5" ht="27.6" customHeight="1" x14ac:dyDescent="0.25">
      <c r="B19" s="70">
        <v>14</v>
      </c>
      <c r="C19" s="3" t="s">
        <v>140</v>
      </c>
      <c r="D19" s="2" t="s">
        <v>26</v>
      </c>
      <c r="E19" s="1"/>
    </row>
    <row r="20" spans="2:5" ht="27.6" customHeight="1" x14ac:dyDescent="0.25">
      <c r="B20" s="70">
        <v>15</v>
      </c>
      <c r="C20" s="3" t="s">
        <v>141</v>
      </c>
      <c r="D20" s="2" t="s">
        <v>26</v>
      </c>
      <c r="E20" s="1"/>
    </row>
    <row r="21" spans="2:5" ht="27.6" customHeight="1" x14ac:dyDescent="0.25">
      <c r="B21" s="70">
        <v>16</v>
      </c>
      <c r="C21" s="3" t="s">
        <v>142</v>
      </c>
      <c r="D21" s="2" t="s">
        <v>26</v>
      </c>
      <c r="E21" s="1"/>
    </row>
    <row r="22" spans="2:5" ht="27.6" customHeight="1" x14ac:dyDescent="0.25">
      <c r="B22" s="70">
        <v>17</v>
      </c>
      <c r="C22" s="3" t="s">
        <v>143</v>
      </c>
      <c r="D22" s="2" t="s">
        <v>26</v>
      </c>
      <c r="E22" s="1"/>
    </row>
    <row r="23" spans="2:5" ht="27.6" customHeight="1" x14ac:dyDescent="0.25">
      <c r="B23" s="70">
        <v>18</v>
      </c>
      <c r="C23" s="3" t="s">
        <v>144</v>
      </c>
      <c r="D23" s="2" t="s">
        <v>27</v>
      </c>
      <c r="E23" s="1"/>
    </row>
    <row r="24" spans="2:5" ht="27.6" customHeight="1" x14ac:dyDescent="0.25">
      <c r="B24" s="70">
        <v>19</v>
      </c>
      <c r="C24" s="3" t="s">
        <v>145</v>
      </c>
      <c r="D24" s="2" t="s">
        <v>27</v>
      </c>
      <c r="E24" s="1"/>
    </row>
    <row r="25" spans="2:5" ht="27.6" customHeight="1" x14ac:dyDescent="0.25">
      <c r="B25" s="70">
        <v>20</v>
      </c>
      <c r="C25" s="3" t="s">
        <v>146</v>
      </c>
      <c r="D25" s="2" t="s">
        <v>26</v>
      </c>
      <c r="E25" s="1"/>
    </row>
    <row r="26" spans="2:5" ht="27.6" customHeight="1" x14ac:dyDescent="0.25"/>
    <row r="27" spans="2:5" ht="27.6" customHeight="1" x14ac:dyDescent="0.25"/>
    <row r="28" spans="2:5" ht="27.6" customHeight="1" x14ac:dyDescent="0.25"/>
    <row r="29" spans="2:5" ht="27.6" customHeight="1" x14ac:dyDescent="0.25"/>
    <row r="30" spans="2:5" ht="27.6" customHeight="1" x14ac:dyDescent="0.25"/>
    <row r="31" spans="2:5" ht="27.6" customHeight="1" x14ac:dyDescent="0.25"/>
    <row r="32" spans="2:5" ht="27.6" customHeight="1" x14ac:dyDescent="0.25"/>
    <row r="33" s="7" customFormat="1" ht="27.6" customHeight="1" x14ac:dyDescent="0.25"/>
    <row r="34" s="7" customFormat="1" ht="27.6" customHeight="1" x14ac:dyDescent="0.25"/>
    <row r="35" s="7" customFormat="1" ht="27.6" customHeight="1" x14ac:dyDescent="0.25"/>
    <row r="36" s="7" customFormat="1" ht="27.6" customHeight="1" x14ac:dyDescent="0.25"/>
    <row r="37" s="7" customFormat="1" ht="27.6" customHeight="1" x14ac:dyDescent="0.25"/>
    <row r="38" s="7" customFormat="1" ht="27.6" customHeight="1" x14ac:dyDescent="0.25"/>
    <row r="39" s="7" customFormat="1" ht="27.6" customHeight="1" x14ac:dyDescent="0.25"/>
    <row r="40" s="7" customFormat="1" ht="27.6" customHeight="1" x14ac:dyDescent="0.25"/>
    <row r="41" s="7" customFormat="1" ht="27.6" customHeight="1" x14ac:dyDescent="0.25"/>
    <row r="42" s="7" customFormat="1" ht="27.6" customHeight="1" x14ac:dyDescent="0.25"/>
    <row r="43" s="7" customFormat="1" ht="27.6" customHeight="1" x14ac:dyDescent="0.25"/>
    <row r="44" s="7" customFormat="1" ht="27.6" customHeight="1" x14ac:dyDescent="0.25"/>
    <row r="45" s="7" customFormat="1" ht="27.6" customHeight="1" x14ac:dyDescent="0.25"/>
    <row r="46" s="7" customFormat="1" ht="27.6" customHeight="1" x14ac:dyDescent="0.25"/>
    <row r="47" s="7" customFormat="1" ht="27.6" customHeight="1" x14ac:dyDescent="0.25"/>
    <row r="48" s="7" customFormat="1" ht="27.6" customHeight="1" x14ac:dyDescent="0.25"/>
    <row r="49" s="7" customFormat="1" ht="27.6" customHeight="1" x14ac:dyDescent="0.25"/>
    <row r="50" s="7" customFormat="1" ht="27.6" customHeight="1" x14ac:dyDescent="0.25"/>
    <row r="51" s="7" customFormat="1" ht="27.6" customHeight="1" x14ac:dyDescent="0.25"/>
    <row r="52" s="7" customFormat="1" ht="27.6" customHeight="1" x14ac:dyDescent="0.25"/>
    <row r="53" s="7" customFormat="1" ht="27.6" customHeight="1" x14ac:dyDescent="0.25"/>
    <row r="54" s="7" customFormat="1" ht="27.6" customHeight="1" x14ac:dyDescent="0.25"/>
    <row r="55" s="7" customFormat="1" ht="27.6" customHeight="1" x14ac:dyDescent="0.25"/>
    <row r="56" s="7" customFormat="1" ht="27.6" customHeight="1" x14ac:dyDescent="0.25"/>
    <row r="57" s="7" customFormat="1" ht="27.6" customHeight="1" x14ac:dyDescent="0.25"/>
    <row r="58" s="7" customFormat="1" ht="27.6" customHeight="1" x14ac:dyDescent="0.25"/>
    <row r="59" s="7" customFormat="1" ht="27.6" customHeight="1" x14ac:dyDescent="0.25"/>
    <row r="60" s="7" customFormat="1" ht="27.6" customHeight="1" x14ac:dyDescent="0.25"/>
    <row r="61" s="7" customFormat="1" ht="27.6" customHeight="1" x14ac:dyDescent="0.25"/>
    <row r="62" s="7" customFormat="1" ht="27.6" customHeight="1" x14ac:dyDescent="0.25"/>
    <row r="63" s="7" customFormat="1" ht="27.6" customHeight="1" x14ac:dyDescent="0.25"/>
    <row r="64" s="7" customFormat="1" ht="27.6" customHeight="1" x14ac:dyDescent="0.25"/>
    <row r="65" s="7" customFormat="1" ht="27.6" customHeight="1" x14ac:dyDescent="0.25"/>
    <row r="66" s="7" customFormat="1" ht="27.6" customHeight="1" x14ac:dyDescent="0.25"/>
    <row r="67" s="7" customFormat="1" ht="27.6" customHeight="1" x14ac:dyDescent="0.25"/>
    <row r="68" s="7" customFormat="1" ht="27.6" customHeight="1" x14ac:dyDescent="0.25"/>
    <row r="69" s="7" customFormat="1" ht="27.6" customHeight="1" x14ac:dyDescent="0.25"/>
    <row r="70" s="7" customFormat="1" ht="27.6" customHeight="1" x14ac:dyDescent="0.25"/>
    <row r="71" s="7" customFormat="1" ht="27.6" customHeight="1" x14ac:dyDescent="0.25"/>
    <row r="72" s="7" customFormat="1" ht="27.6" customHeight="1" x14ac:dyDescent="0.25"/>
    <row r="73" s="7" customFormat="1" ht="27.6" customHeight="1" x14ac:dyDescent="0.25"/>
    <row r="74" s="7" customFormat="1" ht="27.6" customHeight="1" x14ac:dyDescent="0.25"/>
    <row r="75" s="7" customFormat="1" ht="27.6" customHeight="1" x14ac:dyDescent="0.25"/>
    <row r="76" s="7" customFormat="1" ht="27.6" customHeight="1" x14ac:dyDescent="0.25"/>
    <row r="77" s="7" customFormat="1" ht="27.6" customHeight="1" x14ac:dyDescent="0.25"/>
    <row r="78" s="7" customFormat="1" ht="27.6" customHeight="1" x14ac:dyDescent="0.25"/>
    <row r="79" s="7" customFormat="1" ht="27.6" customHeight="1" x14ac:dyDescent="0.25"/>
    <row r="80" s="7" customFormat="1" ht="27.6" customHeight="1" x14ac:dyDescent="0.25"/>
    <row r="81" s="7" customFormat="1" ht="27.6" customHeight="1" x14ac:dyDescent="0.25"/>
    <row r="82" s="7" customFormat="1" ht="27.6" customHeight="1" x14ac:dyDescent="0.25"/>
    <row r="83" s="7" customFormat="1" ht="27.6" customHeight="1" x14ac:dyDescent="0.25"/>
    <row r="84" s="7" customFormat="1" ht="27.6" customHeight="1" x14ac:dyDescent="0.25"/>
    <row r="85" s="7" customFormat="1" ht="27.6" customHeight="1" x14ac:dyDescent="0.25"/>
    <row r="86" s="7" customFormat="1" ht="27.6" customHeight="1" x14ac:dyDescent="0.25"/>
    <row r="87" s="7" customFormat="1" ht="27.6" customHeight="1" x14ac:dyDescent="0.25"/>
    <row r="88" s="7" customFormat="1" ht="27.6" customHeight="1" x14ac:dyDescent="0.25"/>
    <row r="89" s="7" customFormat="1" ht="27.6" customHeight="1" x14ac:dyDescent="0.25"/>
    <row r="90" s="7" customFormat="1" ht="27.6" customHeight="1" x14ac:dyDescent="0.25"/>
    <row r="91" s="7" customFormat="1" ht="27.6" customHeight="1" x14ac:dyDescent="0.25"/>
    <row r="92" s="7" customFormat="1" ht="27.6" customHeight="1" x14ac:dyDescent="0.25"/>
    <row r="93" s="7" customFormat="1" ht="27.6" customHeight="1" x14ac:dyDescent="0.25"/>
    <row r="94" s="7" customFormat="1" ht="27.6" customHeight="1" x14ac:dyDescent="0.25"/>
    <row r="95" s="7" customFormat="1" ht="27.6" customHeight="1" x14ac:dyDescent="0.25"/>
    <row r="96" s="7" customFormat="1" ht="27.6" customHeight="1" x14ac:dyDescent="0.25"/>
    <row r="97" s="7" customFormat="1" ht="27.6" customHeight="1" x14ac:dyDescent="0.25"/>
    <row r="98" s="7" customFormat="1" ht="27.6" customHeight="1" x14ac:dyDescent="0.25"/>
    <row r="99" s="7" customFormat="1" ht="27.6" customHeight="1" x14ac:dyDescent="0.25"/>
    <row r="100" s="7" customFormat="1" ht="27.6" customHeight="1" x14ac:dyDescent="0.25"/>
    <row r="101" s="7" customFormat="1" ht="27.6" customHeight="1" x14ac:dyDescent="0.25"/>
    <row r="102" s="7" customFormat="1" ht="27.6" customHeight="1" x14ac:dyDescent="0.25"/>
    <row r="103" s="7" customFormat="1" ht="27.6" customHeight="1" x14ac:dyDescent="0.25"/>
    <row r="104" s="7" customFormat="1" ht="27.6" customHeight="1" x14ac:dyDescent="0.25"/>
    <row r="105" s="7" customFormat="1" ht="27.6" customHeight="1" x14ac:dyDescent="0.25"/>
    <row r="106" s="7" customFormat="1" ht="27.6" customHeight="1" x14ac:dyDescent="0.25"/>
    <row r="107" s="7" customFormat="1" ht="27.6" customHeight="1" x14ac:dyDescent="0.25"/>
    <row r="108" s="7" customFormat="1" ht="27.6" customHeight="1" x14ac:dyDescent="0.25"/>
    <row r="109" s="7" customFormat="1" ht="27.6" customHeight="1" x14ac:dyDescent="0.25"/>
    <row r="110" s="7" customFormat="1" ht="27.6" customHeight="1" x14ac:dyDescent="0.25"/>
    <row r="111" s="7" customFormat="1" ht="27.6" customHeight="1" x14ac:dyDescent="0.25"/>
    <row r="112" s="7" customFormat="1" ht="27.6" customHeight="1" x14ac:dyDescent="0.25"/>
    <row r="113" s="7" customFormat="1" ht="27.6" customHeight="1" x14ac:dyDescent="0.25"/>
    <row r="114" s="7" customFormat="1" ht="27.6" customHeight="1" x14ac:dyDescent="0.25"/>
    <row r="115" s="7" customFormat="1" ht="27.6" customHeight="1" x14ac:dyDescent="0.25"/>
    <row r="116" s="7" customFormat="1" ht="27.6" customHeight="1" x14ac:dyDescent="0.25"/>
    <row r="117" s="7" customFormat="1" ht="27.6" customHeight="1" x14ac:dyDescent="0.25"/>
    <row r="118" s="7" customFormat="1" ht="27.6" customHeight="1" x14ac:dyDescent="0.25"/>
    <row r="119" s="7" customFormat="1" ht="27.6" customHeight="1" x14ac:dyDescent="0.25"/>
    <row r="120" s="7" customFormat="1" ht="27.6" customHeight="1" x14ac:dyDescent="0.25"/>
    <row r="121" s="7" customFormat="1" ht="27.6" customHeight="1" x14ac:dyDescent="0.25"/>
    <row r="122" s="7" customFormat="1" ht="27.6" customHeight="1" x14ac:dyDescent="0.25"/>
    <row r="123" s="7" customFormat="1" ht="27.6" customHeight="1" x14ac:dyDescent="0.25"/>
    <row r="124" s="7" customFormat="1" ht="27.6" customHeight="1" x14ac:dyDescent="0.25"/>
    <row r="125" s="7" customFormat="1" ht="27.6" customHeight="1" x14ac:dyDescent="0.25"/>
    <row r="126" s="7" customFormat="1" ht="27.6" customHeight="1" x14ac:dyDescent="0.25"/>
    <row r="127" s="7" customFormat="1" ht="27.6" customHeight="1" x14ac:dyDescent="0.25"/>
    <row r="128" s="7" customFormat="1" ht="27.6" customHeight="1" x14ac:dyDescent="0.25"/>
    <row r="129" s="7" customFormat="1" ht="27.6" customHeight="1" x14ac:dyDescent="0.25"/>
    <row r="130" s="7" customFormat="1" ht="27.6" customHeight="1" x14ac:dyDescent="0.25"/>
    <row r="131" s="7" customFormat="1" ht="27.6" customHeight="1" x14ac:dyDescent="0.25"/>
    <row r="132" s="7" customFormat="1" ht="27.6" customHeight="1" x14ac:dyDescent="0.25"/>
    <row r="133" s="7" customFormat="1" ht="27.6" customHeight="1" x14ac:dyDescent="0.25"/>
    <row r="134" s="7" customFormat="1" ht="27.6" customHeight="1" x14ac:dyDescent="0.25"/>
    <row r="135" s="7" customFormat="1" ht="27.6" customHeight="1" x14ac:dyDescent="0.25"/>
    <row r="136" s="7" customFormat="1" ht="27.6" customHeight="1" x14ac:dyDescent="0.25"/>
    <row r="137" s="7" customFormat="1" ht="27.6" customHeight="1" x14ac:dyDescent="0.25"/>
    <row r="138" s="7" customFormat="1" ht="27.6" customHeight="1" x14ac:dyDescent="0.25"/>
    <row r="139" s="7" customFormat="1" ht="27.6" customHeight="1" x14ac:dyDescent="0.25"/>
    <row r="140" s="7" customFormat="1" ht="27.6" customHeight="1" x14ac:dyDescent="0.25"/>
    <row r="141" s="7" customFormat="1" ht="27.6" customHeight="1" x14ac:dyDescent="0.25"/>
    <row r="142" s="7" customFormat="1" ht="27.6" customHeight="1" x14ac:dyDescent="0.25"/>
    <row r="143" s="7" customFormat="1" ht="27.6" customHeight="1" x14ac:dyDescent="0.25"/>
    <row r="144" s="7" customFormat="1" ht="27.6" customHeight="1" x14ac:dyDescent="0.25"/>
    <row r="145" s="7" customFormat="1" ht="27.6" customHeight="1" x14ac:dyDescent="0.25"/>
    <row r="146" s="7" customFormat="1" ht="27.6" customHeight="1" x14ac:dyDescent="0.25"/>
    <row r="147" s="7" customFormat="1" ht="27.6" customHeight="1" x14ac:dyDescent="0.25"/>
    <row r="148" s="7" customFormat="1" ht="27.6" customHeight="1" x14ac:dyDescent="0.25"/>
    <row r="149" s="7" customFormat="1" ht="27.6" customHeight="1" x14ac:dyDescent="0.25"/>
    <row r="150" s="7" customFormat="1" ht="27.6" customHeight="1" x14ac:dyDescent="0.25"/>
    <row r="151" s="7" customFormat="1" ht="27.6" customHeight="1" x14ac:dyDescent="0.25"/>
    <row r="152" s="7" customFormat="1" ht="27.6" customHeight="1" x14ac:dyDescent="0.25"/>
    <row r="153" s="7" customFormat="1" ht="27.6" customHeight="1" x14ac:dyDescent="0.25"/>
    <row r="154" s="7" customFormat="1" ht="27.6" customHeight="1" x14ac:dyDescent="0.25"/>
    <row r="155" s="7" customFormat="1" ht="27.6" customHeight="1" x14ac:dyDescent="0.25"/>
    <row r="156" s="7" customFormat="1" ht="27.6" customHeight="1" x14ac:dyDescent="0.25"/>
    <row r="157" s="7" customFormat="1" ht="27.6" customHeight="1" x14ac:dyDescent="0.25"/>
    <row r="158" s="7" customFormat="1" ht="27.6" customHeight="1" x14ac:dyDescent="0.25"/>
    <row r="159" s="7" customFormat="1" ht="27.6" customHeight="1" x14ac:dyDescent="0.25"/>
    <row r="160" s="7" customFormat="1" ht="27.6" customHeight="1" x14ac:dyDescent="0.25"/>
    <row r="161" s="7" customFormat="1" ht="27.6" customHeight="1" x14ac:dyDescent="0.25"/>
    <row r="162" s="7" customFormat="1" ht="27.6" customHeight="1" x14ac:dyDescent="0.25"/>
    <row r="163" s="7" customFormat="1" ht="27.6" customHeight="1" x14ac:dyDescent="0.25"/>
    <row r="164" s="7" customFormat="1" ht="27.6" customHeight="1" x14ac:dyDescent="0.25"/>
    <row r="165" s="7" customFormat="1" ht="27.6" customHeight="1" x14ac:dyDescent="0.25"/>
    <row r="166" s="7" customFormat="1" ht="27.6" customHeight="1" x14ac:dyDescent="0.25"/>
    <row r="167" s="7" customFormat="1" ht="27.6" customHeight="1" x14ac:dyDescent="0.25"/>
    <row r="168" s="7" customFormat="1" ht="27.6" customHeight="1" x14ac:dyDescent="0.25"/>
    <row r="169" s="7" customFormat="1" ht="27.6" customHeight="1" x14ac:dyDescent="0.25"/>
    <row r="170" s="7" customFormat="1" ht="27.6" customHeight="1" x14ac:dyDescent="0.25"/>
    <row r="171" s="7" customFormat="1" ht="27.6" customHeight="1" x14ac:dyDescent="0.25"/>
    <row r="172" s="7" customFormat="1" ht="27.6" customHeight="1" x14ac:dyDescent="0.25"/>
    <row r="173" s="7" customFormat="1" ht="27.6" customHeight="1" x14ac:dyDescent="0.25"/>
    <row r="174" s="7" customFormat="1" ht="27.6" customHeight="1" x14ac:dyDescent="0.25"/>
    <row r="175" s="7" customFormat="1" ht="27.6" customHeight="1" x14ac:dyDescent="0.25"/>
    <row r="176" s="7" customFormat="1" ht="27.6" customHeight="1" x14ac:dyDescent="0.25"/>
    <row r="177" s="7" customFormat="1" ht="27.6" customHeight="1" x14ac:dyDescent="0.25"/>
    <row r="178" s="7" customFormat="1" ht="27.6" customHeight="1" x14ac:dyDescent="0.25"/>
    <row r="179" s="7" customFormat="1" ht="27.6" customHeight="1" x14ac:dyDescent="0.25"/>
    <row r="180" s="7" customFormat="1" ht="27.6" customHeight="1" x14ac:dyDescent="0.25"/>
    <row r="181" s="7" customFormat="1" ht="27.6" customHeight="1" x14ac:dyDescent="0.25"/>
    <row r="182" s="7" customFormat="1" ht="27.6" customHeight="1" x14ac:dyDescent="0.25"/>
    <row r="183" s="7" customFormat="1" ht="27.6" customHeight="1" x14ac:dyDescent="0.25"/>
    <row r="184" s="7" customFormat="1" ht="27.6" customHeight="1" x14ac:dyDescent="0.25"/>
    <row r="185" s="7" customFormat="1" ht="27.6" customHeight="1" x14ac:dyDescent="0.25"/>
    <row r="186" s="7" customFormat="1" ht="27.6" customHeight="1" x14ac:dyDescent="0.25"/>
    <row r="187" s="7" customFormat="1" ht="27.6" customHeight="1" x14ac:dyDescent="0.25"/>
    <row r="188" s="7" customFormat="1" ht="27.6" customHeight="1" x14ac:dyDescent="0.25"/>
    <row r="189" s="7" customFormat="1" ht="27.6" customHeight="1" x14ac:dyDescent="0.25"/>
    <row r="190" s="7" customFormat="1" ht="27.6" customHeight="1" x14ac:dyDescent="0.25"/>
    <row r="191" s="7" customFormat="1" ht="27.6" customHeight="1" x14ac:dyDescent="0.25"/>
    <row r="192" s="7" customFormat="1" ht="27.6" customHeight="1" x14ac:dyDescent="0.25"/>
    <row r="193" s="7" customFormat="1" ht="27.6" customHeight="1" x14ac:dyDescent="0.25"/>
    <row r="194" s="7" customFormat="1" ht="27.6" customHeight="1" x14ac:dyDescent="0.25"/>
    <row r="195" s="7" customFormat="1" ht="27.6" customHeight="1" x14ac:dyDescent="0.25"/>
    <row r="196" s="7" customFormat="1" ht="27.6" customHeight="1" x14ac:dyDescent="0.25"/>
    <row r="197" s="7" customFormat="1" ht="27.6" customHeight="1" x14ac:dyDescent="0.25"/>
    <row r="198" s="7" customFormat="1" ht="27.6" customHeight="1" x14ac:dyDescent="0.25"/>
    <row r="199" s="7" customFormat="1" ht="27.6" customHeight="1" x14ac:dyDescent="0.25"/>
    <row r="200" s="7" customFormat="1" ht="27.6" customHeight="1" x14ac:dyDescent="0.25"/>
    <row r="201" s="7" customFormat="1" ht="27.6" customHeight="1" x14ac:dyDescent="0.25"/>
    <row r="202" s="7" customFormat="1" ht="27.6" customHeight="1" x14ac:dyDescent="0.25"/>
    <row r="203" s="7" customFormat="1" ht="27.6" customHeight="1" x14ac:dyDescent="0.25"/>
    <row r="204" s="7" customFormat="1" ht="27.6" customHeight="1" x14ac:dyDescent="0.25"/>
    <row r="205" s="7" customFormat="1" ht="27.6" customHeight="1" x14ac:dyDescent="0.25"/>
    <row r="206" s="7" customFormat="1" ht="27.6" customHeight="1" x14ac:dyDescent="0.25"/>
    <row r="207" s="7" customFormat="1" ht="27.6" customHeight="1" x14ac:dyDescent="0.25"/>
    <row r="208" s="7" customFormat="1" ht="27.6" customHeight="1" x14ac:dyDescent="0.25"/>
    <row r="209" s="7" customFormat="1" ht="27.6" customHeight="1" x14ac:dyDescent="0.25"/>
    <row r="210" s="7" customFormat="1" ht="27.6" customHeight="1" x14ac:dyDescent="0.25"/>
    <row r="211" s="7" customFormat="1" ht="27.6" customHeight="1" x14ac:dyDescent="0.25"/>
    <row r="212" s="7" customFormat="1" ht="27.6" customHeight="1" x14ac:dyDescent="0.25"/>
    <row r="213" s="7" customFormat="1" ht="27.6" customHeight="1" x14ac:dyDescent="0.25"/>
    <row r="214" s="7" customFormat="1" ht="27.6" customHeight="1" x14ac:dyDescent="0.25"/>
    <row r="215" s="7" customFormat="1" ht="27.6" customHeight="1" x14ac:dyDescent="0.25"/>
    <row r="216" s="7" customFormat="1" ht="27.6" customHeight="1" x14ac:dyDescent="0.25"/>
    <row r="217" s="7" customFormat="1" ht="27.6" customHeight="1" x14ac:dyDescent="0.25"/>
    <row r="218" s="7" customFormat="1" ht="27.6" customHeight="1" x14ac:dyDescent="0.25"/>
    <row r="219" s="7" customFormat="1" ht="27.6" customHeight="1" x14ac:dyDescent="0.25"/>
    <row r="220" s="7" customFormat="1" ht="27.6" customHeight="1" x14ac:dyDescent="0.25"/>
    <row r="221" s="7" customFormat="1" ht="27.6" customHeight="1" x14ac:dyDescent="0.25"/>
    <row r="222" s="7" customFormat="1" ht="27.6" customHeight="1" x14ac:dyDescent="0.25"/>
    <row r="223" s="7" customFormat="1" ht="27.6" customHeight="1" x14ac:dyDescent="0.25"/>
    <row r="224" s="7" customFormat="1" ht="27.6" customHeight="1" x14ac:dyDescent="0.25"/>
    <row r="225" s="7" customFormat="1" ht="27.6" customHeight="1" x14ac:dyDescent="0.25"/>
    <row r="226" s="7" customFormat="1" ht="27.6" customHeight="1" x14ac:dyDescent="0.25"/>
    <row r="227" s="7" customFormat="1" ht="27.6" customHeight="1" x14ac:dyDescent="0.25"/>
    <row r="228" s="7" customFormat="1" ht="27.6" customHeight="1" x14ac:dyDescent="0.25"/>
    <row r="229" s="7" customFormat="1" ht="27.6" customHeight="1" x14ac:dyDescent="0.25"/>
    <row r="230" s="7" customFormat="1" ht="27.6" customHeight="1" x14ac:dyDescent="0.25"/>
    <row r="231" s="7" customFormat="1" ht="27.6" customHeight="1" x14ac:dyDescent="0.25"/>
    <row r="232" s="7" customFormat="1" ht="27.6" customHeight="1" x14ac:dyDescent="0.25"/>
    <row r="233" s="7" customFormat="1" ht="27.6" customHeight="1" x14ac:dyDescent="0.25"/>
    <row r="234" s="7" customFormat="1" ht="27.6" customHeight="1" x14ac:dyDescent="0.25"/>
    <row r="235" s="7" customFormat="1" ht="27.6" customHeight="1" x14ac:dyDescent="0.25"/>
    <row r="236" s="7" customFormat="1" ht="27.6" customHeight="1" x14ac:dyDescent="0.25"/>
    <row r="237" s="7" customFormat="1" ht="27.6" customHeight="1" x14ac:dyDescent="0.25"/>
    <row r="238" s="7" customFormat="1" ht="27.6" customHeight="1" x14ac:dyDescent="0.25"/>
    <row r="239" s="7" customFormat="1" ht="27.6" customHeight="1" x14ac:dyDescent="0.25"/>
    <row r="240" s="7" customFormat="1" ht="27.6" customHeight="1" x14ac:dyDescent="0.25"/>
    <row r="241" s="7" customFormat="1" ht="27.6" customHeight="1" x14ac:dyDescent="0.25"/>
    <row r="242" s="7" customFormat="1" ht="27.6" customHeight="1" x14ac:dyDescent="0.25"/>
    <row r="243" s="7" customFormat="1" ht="27.6" customHeight="1" x14ac:dyDescent="0.25"/>
    <row r="244" s="7" customFormat="1" ht="27.6" customHeight="1" x14ac:dyDescent="0.25"/>
    <row r="245" s="7" customFormat="1" ht="27.6" customHeight="1" x14ac:dyDescent="0.25"/>
    <row r="246" s="7" customFormat="1" ht="27.6" customHeight="1" x14ac:dyDescent="0.25"/>
    <row r="247" s="7" customFormat="1" ht="27.6" customHeight="1" x14ac:dyDescent="0.25"/>
    <row r="248" s="7" customFormat="1" ht="27.6" customHeight="1" x14ac:dyDescent="0.25"/>
    <row r="249" s="7" customFormat="1" ht="27.6" customHeight="1" x14ac:dyDescent="0.25"/>
    <row r="250" s="7" customFormat="1" ht="27.6" customHeight="1" x14ac:dyDescent="0.25"/>
    <row r="251" s="7" customFormat="1" ht="27.6" customHeight="1" x14ac:dyDescent="0.25"/>
    <row r="252" s="7" customFormat="1" ht="27.6" customHeight="1" x14ac:dyDescent="0.25"/>
    <row r="253" s="7" customFormat="1" ht="27.6" customHeight="1" x14ac:dyDescent="0.25"/>
    <row r="254" s="7" customFormat="1" ht="27.6" customHeight="1" x14ac:dyDescent="0.25"/>
    <row r="255" s="7" customFormat="1" ht="27.6" customHeight="1" x14ac:dyDescent="0.25"/>
    <row r="256" s="7" customFormat="1" ht="27.6" customHeight="1" x14ac:dyDescent="0.25"/>
    <row r="257" s="7" customFormat="1" ht="27.6" customHeight="1" x14ac:dyDescent="0.25"/>
    <row r="258" s="7" customFormat="1" ht="27.6" customHeight="1" x14ac:dyDescent="0.25"/>
    <row r="259" s="7" customFormat="1" ht="27.6" customHeight="1" x14ac:dyDescent="0.25"/>
    <row r="260" s="7" customFormat="1" ht="27.6" customHeight="1" x14ac:dyDescent="0.25"/>
    <row r="261" s="7" customFormat="1" ht="27.6" customHeight="1" x14ac:dyDescent="0.25"/>
    <row r="262" s="7" customFormat="1" ht="27.6" customHeight="1" x14ac:dyDescent="0.25"/>
    <row r="263" s="7" customFormat="1" ht="27.6" customHeight="1" x14ac:dyDescent="0.25"/>
    <row r="264" s="7" customFormat="1" ht="27.6" customHeight="1" x14ac:dyDescent="0.25"/>
    <row r="265" s="7" customFormat="1" ht="27.6" customHeight="1" x14ac:dyDescent="0.25"/>
    <row r="266" s="7" customFormat="1" ht="27.6" customHeight="1" x14ac:dyDescent="0.25"/>
    <row r="267" s="7" customFormat="1" ht="27.6" customHeight="1" x14ac:dyDescent="0.25"/>
    <row r="268" s="7" customFormat="1" ht="27.6" customHeight="1" x14ac:dyDescent="0.25"/>
    <row r="269" s="7" customFormat="1" ht="27.6" customHeight="1" x14ac:dyDescent="0.25"/>
    <row r="270" s="7" customFormat="1" ht="27.6" customHeight="1" x14ac:dyDescent="0.25"/>
    <row r="271" s="7" customFormat="1" ht="27.6" customHeight="1" x14ac:dyDescent="0.25"/>
    <row r="272" s="7" customFormat="1" ht="27.6" customHeight="1" x14ac:dyDescent="0.25"/>
    <row r="273" s="7" customFormat="1" ht="27.6" customHeight="1" x14ac:dyDescent="0.25"/>
    <row r="274" s="7" customFormat="1" ht="27.6" customHeight="1" x14ac:dyDescent="0.25"/>
    <row r="275" s="7" customFormat="1" ht="27.6" customHeight="1" x14ac:dyDescent="0.25"/>
    <row r="276" s="7" customFormat="1" ht="27.6" customHeight="1" x14ac:dyDescent="0.25"/>
    <row r="277" s="7" customFormat="1" ht="27.6" customHeight="1" x14ac:dyDescent="0.25"/>
    <row r="278" s="7" customFormat="1" ht="27.6" customHeight="1" x14ac:dyDescent="0.25"/>
    <row r="279" s="7" customFormat="1" ht="27.6" customHeight="1" x14ac:dyDescent="0.25"/>
    <row r="280" s="7" customFormat="1" ht="27.6" customHeight="1" x14ac:dyDescent="0.25"/>
    <row r="281" s="7" customFormat="1" ht="27.6" customHeight="1" x14ac:dyDescent="0.25"/>
    <row r="282" s="7" customFormat="1" ht="27.6" customHeight="1" x14ac:dyDescent="0.25"/>
    <row r="283" s="7" customFormat="1" ht="27.6" customHeight="1" x14ac:dyDescent="0.25"/>
    <row r="284" s="7" customFormat="1" ht="27.6" customHeight="1" x14ac:dyDescent="0.25"/>
    <row r="285" s="7" customFormat="1" ht="27.6" customHeight="1" x14ac:dyDescent="0.25"/>
    <row r="286" s="7" customFormat="1" ht="27.6" customHeight="1" x14ac:dyDescent="0.25"/>
    <row r="287" s="7" customFormat="1" ht="27.6" customHeight="1" x14ac:dyDescent="0.25"/>
    <row r="288" s="7" customFormat="1" ht="27.6" customHeight="1" x14ac:dyDescent="0.25"/>
    <row r="289" s="7" customFormat="1" ht="27.6" customHeight="1" x14ac:dyDescent="0.25"/>
    <row r="290" s="7" customFormat="1" ht="27.6" customHeight="1" x14ac:dyDescent="0.25"/>
    <row r="291" s="7" customFormat="1" ht="27.6" customHeight="1" x14ac:dyDescent="0.25"/>
    <row r="292" s="7" customFormat="1" ht="27.6" customHeight="1" x14ac:dyDescent="0.25"/>
    <row r="293" s="7" customFormat="1" ht="27.6" customHeight="1" x14ac:dyDescent="0.25"/>
    <row r="294" s="7" customFormat="1" ht="27.6" customHeight="1" x14ac:dyDescent="0.25"/>
    <row r="295" s="7" customFormat="1" ht="27.6" customHeight="1" x14ac:dyDescent="0.25"/>
    <row r="296" s="7" customFormat="1" ht="27.6" customHeight="1" x14ac:dyDescent="0.25"/>
    <row r="297" s="7" customFormat="1" ht="27.6" customHeight="1" x14ac:dyDescent="0.25"/>
    <row r="298" s="7" customFormat="1" ht="27.6" customHeight="1" x14ac:dyDescent="0.25"/>
    <row r="299" s="7" customFormat="1" ht="27.6" customHeight="1" x14ac:dyDescent="0.25"/>
    <row r="300" s="7" customFormat="1" ht="27.6" customHeight="1" x14ac:dyDescent="0.25"/>
    <row r="301" s="7" customFormat="1" ht="27.6" customHeight="1" x14ac:dyDescent="0.25"/>
    <row r="302" s="7" customFormat="1" ht="27.6" customHeight="1" x14ac:dyDescent="0.25"/>
    <row r="303" s="7" customFormat="1" ht="27.6" customHeight="1" x14ac:dyDescent="0.25"/>
    <row r="304" s="7" customFormat="1" ht="27.6" customHeight="1" x14ac:dyDescent="0.25"/>
    <row r="305" s="7" customFormat="1" ht="27.6" customHeight="1" x14ac:dyDescent="0.25"/>
    <row r="306" s="7" customFormat="1" ht="27.6" customHeight="1" x14ac:dyDescent="0.25"/>
    <row r="307" s="7" customFormat="1" ht="27.6" customHeight="1" x14ac:dyDescent="0.25"/>
    <row r="308" s="7" customFormat="1" ht="27.6" customHeight="1" x14ac:dyDescent="0.25"/>
    <row r="309" s="7" customFormat="1" ht="27.6" customHeight="1" x14ac:dyDescent="0.25"/>
    <row r="310" s="7" customFormat="1" ht="27.6" customHeight="1" x14ac:dyDescent="0.25"/>
    <row r="311" s="7" customFormat="1" ht="27.6" customHeight="1" x14ac:dyDescent="0.25"/>
    <row r="312" s="7" customFormat="1" ht="27.6" customHeight="1" x14ac:dyDescent="0.25"/>
    <row r="313" s="7" customFormat="1" ht="27.6" customHeight="1" x14ac:dyDescent="0.25"/>
    <row r="314" s="7" customFormat="1" ht="27.6" customHeight="1" x14ac:dyDescent="0.25"/>
    <row r="315" s="7" customFormat="1" ht="27.6" customHeight="1" x14ac:dyDescent="0.25"/>
    <row r="316" s="7" customFormat="1" ht="27.6" customHeight="1" x14ac:dyDescent="0.25"/>
    <row r="317" s="7" customFormat="1" ht="27.6" customHeight="1" x14ac:dyDescent="0.25"/>
    <row r="318" s="7" customFormat="1" ht="27.6" customHeight="1" x14ac:dyDescent="0.25"/>
    <row r="319" s="7" customFormat="1" ht="27.6" customHeight="1" x14ac:dyDescent="0.25"/>
    <row r="320" s="7" customFormat="1" ht="27.6" customHeight="1" x14ac:dyDescent="0.25"/>
    <row r="321" s="7" customFormat="1" ht="27.6" customHeight="1" x14ac:dyDescent="0.25"/>
    <row r="322" s="7" customFormat="1" ht="27.6" customHeight="1" x14ac:dyDescent="0.25"/>
    <row r="323" s="7" customFormat="1" ht="27.6" customHeight="1" x14ac:dyDescent="0.25"/>
    <row r="324" s="7" customFormat="1" ht="27.6" customHeight="1" x14ac:dyDescent="0.25"/>
    <row r="325" s="7" customFormat="1" ht="27.6" customHeight="1" x14ac:dyDescent="0.25"/>
    <row r="326" s="7" customFormat="1" ht="27.6" customHeight="1" x14ac:dyDescent="0.25"/>
    <row r="327" s="7" customFormat="1" ht="27.6" customHeight="1" x14ac:dyDescent="0.25"/>
    <row r="328" s="7" customFormat="1" ht="27.6" customHeight="1" x14ac:dyDescent="0.25"/>
    <row r="329" s="7" customFormat="1" ht="27.6" customHeight="1" x14ac:dyDescent="0.25"/>
    <row r="330" s="7" customFormat="1" ht="27.6" customHeight="1" x14ac:dyDescent="0.25"/>
    <row r="331" s="7" customFormat="1" ht="27.6" customHeight="1" x14ac:dyDescent="0.25"/>
    <row r="332" s="7" customFormat="1" ht="27.6" customHeight="1" x14ac:dyDescent="0.25"/>
    <row r="333" s="7" customFormat="1" ht="27.6" customHeight="1" x14ac:dyDescent="0.25"/>
    <row r="334" s="7" customFormat="1" ht="27.6" customHeight="1" x14ac:dyDescent="0.25"/>
    <row r="335" s="7" customFormat="1" ht="27.6" customHeight="1" x14ac:dyDescent="0.25"/>
    <row r="336" s="7" customFormat="1" ht="27.6" customHeight="1" x14ac:dyDescent="0.25"/>
    <row r="337" s="7" customFormat="1" ht="27.6" customHeight="1" x14ac:dyDescent="0.25"/>
    <row r="338" s="7" customFormat="1" ht="27.6" customHeight="1" x14ac:dyDescent="0.25"/>
    <row r="339" s="7" customFormat="1" ht="27.6" customHeight="1" x14ac:dyDescent="0.25"/>
    <row r="340" s="7" customFormat="1" ht="27.6" customHeight="1" x14ac:dyDescent="0.25"/>
    <row r="341" s="7" customFormat="1" ht="27.6" customHeight="1" x14ac:dyDescent="0.25"/>
    <row r="342" s="7" customFormat="1" ht="27.6" customHeight="1" x14ac:dyDescent="0.25"/>
    <row r="343" s="7" customFormat="1" ht="27.6" customHeight="1" x14ac:dyDescent="0.25"/>
    <row r="344" s="7" customFormat="1" ht="27.6" customHeight="1" x14ac:dyDescent="0.25"/>
    <row r="345" s="7" customFormat="1" ht="27.6" customHeight="1" x14ac:dyDescent="0.25"/>
    <row r="346" s="7" customFormat="1" ht="27.6" customHeight="1" x14ac:dyDescent="0.25"/>
    <row r="347" s="7" customFormat="1" ht="27.6" customHeight="1" x14ac:dyDescent="0.25"/>
    <row r="348" s="7" customFormat="1" ht="27.6" customHeight="1" x14ac:dyDescent="0.25"/>
    <row r="349" s="7" customFormat="1" ht="27.6" customHeight="1" x14ac:dyDescent="0.25"/>
    <row r="350" s="7" customFormat="1" ht="27.6" customHeight="1" x14ac:dyDescent="0.25"/>
    <row r="351" s="7" customFormat="1" ht="27.6" customHeight="1" x14ac:dyDescent="0.25"/>
    <row r="352" s="7" customFormat="1" ht="27.6" customHeight="1" x14ac:dyDescent="0.25"/>
    <row r="353" s="7" customFormat="1" ht="27.6" customHeight="1" x14ac:dyDescent="0.25"/>
    <row r="354" s="7" customFormat="1" ht="27.6" customHeight="1" x14ac:dyDescent="0.25"/>
    <row r="355" s="7" customFormat="1" ht="27.6" customHeight="1" x14ac:dyDescent="0.25"/>
    <row r="356" s="7" customFormat="1" ht="27.6" customHeight="1" x14ac:dyDescent="0.25"/>
    <row r="357" s="7" customFormat="1" ht="27.6" customHeight="1" x14ac:dyDescent="0.25"/>
    <row r="358" s="7" customFormat="1" ht="27.6" customHeight="1" x14ac:dyDescent="0.25"/>
    <row r="359" s="7" customFormat="1" ht="27.6" customHeight="1" x14ac:dyDescent="0.25"/>
    <row r="360" s="7" customFormat="1" ht="27.6" customHeight="1" x14ac:dyDescent="0.25"/>
    <row r="361" s="7" customFormat="1" ht="27.6" customHeight="1" x14ac:dyDescent="0.25"/>
    <row r="362" s="7" customFormat="1" ht="27.6" customHeight="1" x14ac:dyDescent="0.25"/>
    <row r="363" s="7" customFormat="1" ht="27.6" customHeight="1" x14ac:dyDescent="0.25"/>
    <row r="364" s="7" customFormat="1" ht="27.6" customHeight="1" x14ac:dyDescent="0.25"/>
    <row r="365" s="7" customFormat="1" ht="27.6" customHeight="1" x14ac:dyDescent="0.25"/>
    <row r="366" s="7" customFormat="1" ht="27.6" customHeight="1" x14ac:dyDescent="0.25"/>
    <row r="367" s="7" customFormat="1" ht="27.6" customHeight="1" x14ac:dyDescent="0.25"/>
    <row r="368" s="7" customFormat="1" ht="27.6" customHeight="1" x14ac:dyDescent="0.25"/>
    <row r="369" s="7" customFormat="1" ht="27.6" customHeight="1" x14ac:dyDescent="0.25"/>
    <row r="370" s="7" customFormat="1" ht="27.6" customHeight="1" x14ac:dyDescent="0.25"/>
    <row r="371" s="7" customFormat="1" ht="27.6" customHeight="1" x14ac:dyDescent="0.25"/>
    <row r="372" s="7" customFormat="1" ht="27.6" customHeight="1" x14ac:dyDescent="0.25"/>
    <row r="373" s="7" customFormat="1" ht="27.6" customHeight="1" x14ac:dyDescent="0.25"/>
    <row r="374" s="7" customFormat="1" ht="27.6" customHeight="1" x14ac:dyDescent="0.25"/>
    <row r="375" s="7" customFormat="1" ht="27.6" customHeight="1" x14ac:dyDescent="0.25"/>
    <row r="376" s="7" customFormat="1" ht="27.6" customHeight="1" x14ac:dyDescent="0.25"/>
    <row r="377" s="7" customFormat="1" ht="27.6" customHeight="1" x14ac:dyDescent="0.25"/>
    <row r="378" s="7" customFormat="1" ht="27.6" customHeight="1" x14ac:dyDescent="0.25"/>
    <row r="379" s="7" customFormat="1" ht="27.6" customHeight="1" x14ac:dyDescent="0.25"/>
    <row r="380" s="7" customFormat="1" ht="27.6" customHeight="1" x14ac:dyDescent="0.25"/>
    <row r="381" s="7" customFormat="1" ht="27.6" customHeight="1" x14ac:dyDescent="0.25"/>
    <row r="382" s="7" customFormat="1" ht="27.6" customHeight="1" x14ac:dyDescent="0.25"/>
    <row r="383" s="7" customFormat="1" ht="27.6" customHeight="1" x14ac:dyDescent="0.25"/>
    <row r="384" s="7" customFormat="1" ht="27.6" customHeight="1" x14ac:dyDescent="0.25"/>
    <row r="385" s="7" customFormat="1" ht="27.6" customHeight="1" x14ac:dyDescent="0.25"/>
    <row r="386" s="7" customFormat="1" ht="27.6" customHeight="1" x14ac:dyDescent="0.25"/>
    <row r="387" s="7" customFormat="1" ht="27.6" customHeight="1" x14ac:dyDescent="0.25"/>
    <row r="388" s="7" customFormat="1" ht="27.6" customHeight="1" x14ac:dyDescent="0.25"/>
    <row r="389" s="7" customFormat="1" ht="27.6" customHeight="1" x14ac:dyDescent="0.25"/>
    <row r="390" s="7" customFormat="1" ht="27.6" customHeight="1" x14ac:dyDescent="0.25"/>
    <row r="391" s="7" customFormat="1" ht="27.6" customHeight="1" x14ac:dyDescent="0.25"/>
    <row r="392" s="7" customFormat="1" ht="27.6" customHeight="1" x14ac:dyDescent="0.25"/>
    <row r="393" s="7" customFormat="1" ht="27.6" customHeight="1" x14ac:dyDescent="0.25"/>
    <row r="394" s="7" customFormat="1" ht="27.6" customHeight="1" x14ac:dyDescent="0.25"/>
    <row r="395" s="7" customFormat="1" ht="27.6" customHeight="1" x14ac:dyDescent="0.25"/>
    <row r="396" s="7" customFormat="1" ht="27.6" customHeight="1" x14ac:dyDescent="0.25"/>
    <row r="397" s="7" customFormat="1" ht="27.6" customHeight="1" x14ac:dyDescent="0.25"/>
    <row r="398" s="7" customFormat="1" ht="27.6" customHeight="1" x14ac:dyDescent="0.25"/>
    <row r="399" s="7" customFormat="1" ht="27.6" customHeight="1" x14ac:dyDescent="0.25"/>
    <row r="400" s="7" customFormat="1" ht="27.6" customHeight="1" x14ac:dyDescent="0.25"/>
    <row r="401" s="7" customFormat="1" ht="27.6" customHeight="1" x14ac:dyDescent="0.25"/>
    <row r="402" s="7" customFormat="1" ht="27.6" customHeight="1" x14ac:dyDescent="0.25"/>
    <row r="403" s="7" customFormat="1" ht="27.6" customHeight="1" x14ac:dyDescent="0.25"/>
    <row r="404" s="7" customFormat="1" ht="27.6" customHeight="1" x14ac:dyDescent="0.25"/>
    <row r="405" s="7" customFormat="1" ht="27.6" customHeight="1" x14ac:dyDescent="0.25"/>
    <row r="406" s="7" customFormat="1" ht="27.6" customHeight="1" x14ac:dyDescent="0.25"/>
    <row r="407" s="7" customFormat="1" ht="27.6" customHeight="1" x14ac:dyDescent="0.25"/>
    <row r="408" s="7" customFormat="1" ht="27.6" customHeight="1" x14ac:dyDescent="0.25"/>
    <row r="409" s="7" customFormat="1" ht="27.6" customHeight="1" x14ac:dyDescent="0.25"/>
    <row r="410" s="7" customFormat="1" ht="27.6" customHeight="1" x14ac:dyDescent="0.25"/>
    <row r="411" s="7" customFormat="1" ht="27.6" customHeight="1" x14ac:dyDescent="0.25"/>
    <row r="412" s="7" customFormat="1" ht="27.6" customHeight="1" x14ac:dyDescent="0.25"/>
    <row r="413" s="7" customFormat="1" ht="27.6" customHeight="1" x14ac:dyDescent="0.25"/>
    <row r="414" s="7" customFormat="1" ht="27.6" customHeight="1" x14ac:dyDescent="0.25"/>
    <row r="415" s="7" customFormat="1" ht="27.6" customHeight="1" x14ac:dyDescent="0.25"/>
    <row r="416" s="7" customFormat="1" ht="27.6" customHeight="1" x14ac:dyDescent="0.25"/>
    <row r="417" s="7" customFormat="1" ht="27.6" customHeight="1" x14ac:dyDescent="0.25"/>
    <row r="418" s="7" customFormat="1" ht="27.6" customHeight="1" x14ac:dyDescent="0.25"/>
    <row r="419" s="7" customFormat="1" ht="27.6" customHeight="1" x14ac:dyDescent="0.25"/>
    <row r="420" s="7" customFormat="1" ht="27.6" customHeight="1" x14ac:dyDescent="0.25"/>
    <row r="421" s="7" customFormat="1" ht="27.6" customHeight="1" x14ac:dyDescent="0.25"/>
    <row r="422" s="7" customFormat="1" ht="27.6" customHeight="1" x14ac:dyDescent="0.25"/>
    <row r="423" s="7" customFormat="1" ht="27.6" customHeight="1" x14ac:dyDescent="0.25"/>
    <row r="424" s="7" customFormat="1" ht="27.6" customHeight="1" x14ac:dyDescent="0.25"/>
    <row r="425" s="7" customFormat="1" ht="27.6" customHeight="1" x14ac:dyDescent="0.25"/>
    <row r="426" s="7" customFormat="1" ht="27.6" customHeight="1" x14ac:dyDescent="0.25"/>
    <row r="427" s="7" customFormat="1" ht="27.6" customHeight="1" x14ac:dyDescent="0.25"/>
    <row r="428" s="7" customFormat="1" ht="27.6" customHeight="1" x14ac:dyDescent="0.25"/>
    <row r="429" s="7" customFormat="1" ht="27.6" customHeight="1" x14ac:dyDescent="0.25"/>
    <row r="430" s="7" customFormat="1" ht="27.6" customHeight="1" x14ac:dyDescent="0.25"/>
    <row r="431" s="7" customFormat="1" ht="27.6" customHeight="1" x14ac:dyDescent="0.25"/>
    <row r="432" s="7" customFormat="1" ht="27.6" customHeight="1" x14ac:dyDescent="0.25"/>
    <row r="433" s="7" customFormat="1" ht="27.6" customHeight="1" x14ac:dyDescent="0.25"/>
    <row r="434" s="7" customFormat="1" ht="27.6" customHeight="1" x14ac:dyDescent="0.25"/>
    <row r="435" s="7" customFormat="1" ht="27.6" customHeight="1" x14ac:dyDescent="0.25"/>
    <row r="436" s="7" customFormat="1" ht="27.6" customHeight="1" x14ac:dyDescent="0.25"/>
    <row r="437" s="7" customFormat="1" ht="27.6" customHeight="1" x14ac:dyDescent="0.25"/>
    <row r="438" s="7" customFormat="1" ht="27.6" customHeight="1" x14ac:dyDescent="0.25"/>
    <row r="439" s="7" customFormat="1" ht="27.6" customHeight="1" x14ac:dyDescent="0.25"/>
    <row r="440" s="7" customFormat="1" ht="27.6" customHeight="1" x14ac:dyDescent="0.25"/>
    <row r="441" s="7" customFormat="1" ht="27.6" customHeight="1" x14ac:dyDescent="0.25"/>
    <row r="442" s="7" customFormat="1" ht="27.6" customHeight="1" x14ac:dyDescent="0.25"/>
    <row r="443" s="7" customFormat="1" ht="27.6" customHeight="1" x14ac:dyDescent="0.25"/>
    <row r="444" s="7" customFormat="1" ht="27.6" customHeight="1" x14ac:dyDescent="0.25"/>
    <row r="445" s="7" customFormat="1" ht="27.6" customHeight="1" x14ac:dyDescent="0.25"/>
    <row r="446" s="7" customFormat="1" ht="27.6" customHeight="1" x14ac:dyDescent="0.25"/>
    <row r="447" s="7" customFormat="1" ht="27.6" customHeight="1" x14ac:dyDescent="0.25"/>
    <row r="448" s="7" customFormat="1" ht="27.6" customHeight="1" x14ac:dyDescent="0.25"/>
    <row r="449" s="7" customFormat="1" ht="27.6" customHeight="1" x14ac:dyDescent="0.25"/>
    <row r="450" s="7" customFormat="1" ht="27.6" customHeight="1" x14ac:dyDescent="0.25"/>
    <row r="451" s="7" customFormat="1" ht="27.6" customHeight="1" x14ac:dyDescent="0.25"/>
    <row r="452" s="7" customFormat="1" ht="27.6" customHeight="1" x14ac:dyDescent="0.25"/>
    <row r="453" s="7" customFormat="1" ht="27.6" customHeight="1" x14ac:dyDescent="0.25"/>
    <row r="454" s="7" customFormat="1" ht="27.6" customHeight="1" x14ac:dyDescent="0.25"/>
    <row r="455" s="7" customFormat="1" ht="27.6" customHeight="1" x14ac:dyDescent="0.25"/>
    <row r="456" s="7" customFormat="1" ht="27.6" customHeight="1" x14ac:dyDescent="0.25"/>
    <row r="457" s="7" customFormat="1" ht="27.6" customHeight="1" x14ac:dyDescent="0.25"/>
    <row r="458" s="7" customFormat="1" ht="27.6" customHeight="1" x14ac:dyDescent="0.25"/>
    <row r="459" s="7" customFormat="1" ht="27.6" customHeight="1" x14ac:dyDescent="0.25"/>
    <row r="460" s="7" customFormat="1" ht="27.6" customHeight="1" x14ac:dyDescent="0.25"/>
    <row r="461" s="7" customFormat="1" ht="27.6" customHeight="1" x14ac:dyDescent="0.25"/>
    <row r="462" s="7" customFormat="1" ht="27.6" customHeight="1" x14ac:dyDescent="0.25"/>
    <row r="463" s="7" customFormat="1" ht="27.6" customHeight="1" x14ac:dyDescent="0.25"/>
    <row r="464" s="7" customFormat="1" ht="27.6" customHeight="1" x14ac:dyDescent="0.25"/>
    <row r="465" s="7" customFormat="1" ht="27.6" customHeight="1" x14ac:dyDescent="0.25"/>
    <row r="466" s="7" customFormat="1" ht="27.6" customHeight="1" x14ac:dyDescent="0.25"/>
    <row r="467" s="7" customFormat="1" ht="27.6" customHeight="1" x14ac:dyDescent="0.25"/>
    <row r="468" s="7" customFormat="1" ht="27.6" customHeight="1" x14ac:dyDescent="0.25"/>
    <row r="469" s="7" customFormat="1" ht="27.6" customHeight="1" x14ac:dyDescent="0.25"/>
    <row r="470" s="7" customFormat="1" ht="27.6" customHeight="1" x14ac:dyDescent="0.25"/>
    <row r="471" s="7" customFormat="1" ht="27.6" customHeight="1" x14ac:dyDescent="0.25"/>
    <row r="472" s="7" customFormat="1" ht="27.6" customHeight="1" x14ac:dyDescent="0.25"/>
    <row r="473" s="7" customFormat="1" ht="27.6" customHeight="1" x14ac:dyDescent="0.25"/>
    <row r="474" s="7" customFormat="1" ht="27.6" customHeight="1" x14ac:dyDescent="0.25"/>
    <row r="475" s="7" customFormat="1" ht="27.6" customHeight="1" x14ac:dyDescent="0.25"/>
    <row r="476" s="7" customFormat="1" ht="27.6" customHeight="1" x14ac:dyDescent="0.25"/>
    <row r="477" s="7" customFormat="1" ht="27.6" customHeight="1" x14ac:dyDescent="0.25"/>
    <row r="478" s="7" customFormat="1" ht="27.6" customHeight="1" x14ac:dyDescent="0.25"/>
    <row r="479" s="7" customFormat="1" ht="27.6" customHeight="1" x14ac:dyDescent="0.25"/>
    <row r="480" s="7" customFormat="1" ht="27.6" customHeight="1" x14ac:dyDescent="0.25"/>
    <row r="481" s="7" customFormat="1" ht="27.6" customHeight="1" x14ac:dyDescent="0.25"/>
    <row r="482" s="7" customFormat="1" ht="27.6" customHeight="1" x14ac:dyDescent="0.25"/>
    <row r="483" s="7" customFormat="1" ht="27.6" customHeight="1" x14ac:dyDescent="0.25"/>
    <row r="484" s="7" customFormat="1" ht="27.6" customHeight="1" x14ac:dyDescent="0.25"/>
    <row r="485" s="7" customFormat="1" ht="27.6" customHeight="1" x14ac:dyDescent="0.25"/>
    <row r="486" s="7" customFormat="1" ht="27.6" customHeight="1" x14ac:dyDescent="0.25"/>
    <row r="487" s="7" customFormat="1" ht="27.6" customHeight="1" x14ac:dyDescent="0.25"/>
    <row r="488" s="7" customFormat="1" ht="27.6" customHeight="1" x14ac:dyDescent="0.25"/>
    <row r="489" s="7" customFormat="1" ht="27.6" customHeight="1" x14ac:dyDescent="0.25"/>
    <row r="490" s="7" customFormat="1" ht="27.6" customHeight="1" x14ac:dyDescent="0.25"/>
    <row r="491" s="7" customFormat="1" ht="27.6" customHeight="1" x14ac:dyDescent="0.25"/>
    <row r="492" s="7" customFormat="1" ht="27.6" customHeight="1" x14ac:dyDescent="0.25"/>
    <row r="493" s="7" customFormat="1" ht="27.6" customHeight="1" x14ac:dyDescent="0.25"/>
    <row r="494" s="7" customFormat="1" ht="27.6" customHeight="1" x14ac:dyDescent="0.25"/>
    <row r="495" s="7" customFormat="1" ht="27.6" customHeight="1" x14ac:dyDescent="0.25"/>
    <row r="496" s="7" customFormat="1" ht="27.6" customHeight="1" x14ac:dyDescent="0.25"/>
    <row r="497" s="7" customFormat="1" ht="27.6" customHeight="1" x14ac:dyDescent="0.25"/>
    <row r="498" s="7" customFormat="1" ht="27.6" customHeight="1" x14ac:dyDescent="0.25"/>
    <row r="499" s="7" customFormat="1" ht="27.6" customHeight="1" x14ac:dyDescent="0.25"/>
    <row r="500" s="7" customFormat="1" ht="27.6" customHeight="1" x14ac:dyDescent="0.25"/>
    <row r="501" s="7" customFormat="1" ht="27.6" customHeight="1" x14ac:dyDescent="0.25"/>
    <row r="502" s="7" customFormat="1" ht="27.6" customHeight="1" x14ac:dyDescent="0.25"/>
    <row r="503" s="7" customFormat="1" ht="27.6" customHeight="1" x14ac:dyDescent="0.25"/>
    <row r="504" s="7" customFormat="1" ht="27.6" customHeight="1" x14ac:dyDescent="0.25"/>
    <row r="505" s="7" customFormat="1" ht="27.6" customHeight="1" x14ac:dyDescent="0.25"/>
    <row r="506" s="7" customFormat="1" ht="27.6" customHeight="1" x14ac:dyDescent="0.25"/>
    <row r="507" s="7" customFormat="1" ht="27.6" customHeight="1" x14ac:dyDescent="0.25"/>
    <row r="508" s="7" customFormat="1" ht="27.6" customHeight="1" x14ac:dyDescent="0.25"/>
    <row r="509" s="7" customFormat="1" ht="27.6" customHeight="1" x14ac:dyDescent="0.25"/>
    <row r="510" s="7" customFormat="1" ht="27.6" customHeight="1" x14ac:dyDescent="0.25"/>
    <row r="511" s="7" customFormat="1" ht="27.6" customHeight="1" x14ac:dyDescent="0.25"/>
    <row r="512" s="7" customFormat="1" ht="27.6" customHeight="1" x14ac:dyDescent="0.25"/>
    <row r="513" s="7" customFormat="1" ht="27.6" customHeight="1" x14ac:dyDescent="0.25"/>
    <row r="514" s="7" customFormat="1" ht="27.6" customHeight="1" x14ac:dyDescent="0.25"/>
    <row r="515" s="7" customFormat="1" ht="27.6" customHeight="1" x14ac:dyDescent="0.25"/>
    <row r="516" s="7" customFormat="1" ht="27.6" customHeight="1" x14ac:dyDescent="0.25"/>
    <row r="517" s="7" customFormat="1" ht="27.6" customHeight="1" x14ac:dyDescent="0.25"/>
    <row r="518" s="7" customFormat="1" ht="27.6" customHeight="1" x14ac:dyDescent="0.25"/>
    <row r="519" s="7" customFormat="1" ht="27.6" customHeight="1" x14ac:dyDescent="0.25"/>
    <row r="520" s="7" customFormat="1" ht="27.6" customHeight="1" x14ac:dyDescent="0.25"/>
    <row r="521" s="7" customFormat="1" ht="27.6" customHeight="1" x14ac:dyDescent="0.25"/>
    <row r="522" s="7" customFormat="1" ht="27.6" customHeight="1" x14ac:dyDescent="0.25"/>
    <row r="523" s="7" customFormat="1" ht="27.6" customHeight="1" x14ac:dyDescent="0.25"/>
    <row r="524" s="7" customFormat="1" ht="27.6" customHeight="1" x14ac:dyDescent="0.25"/>
    <row r="525" s="7" customFormat="1" ht="27.6" customHeight="1" x14ac:dyDescent="0.25"/>
    <row r="526" s="7" customFormat="1" ht="27.6" customHeight="1" x14ac:dyDescent="0.25"/>
    <row r="527" s="7" customFormat="1" ht="27.6" customHeight="1" x14ac:dyDescent="0.25"/>
    <row r="528" s="7" customFormat="1" ht="27.6" customHeight="1" x14ac:dyDescent="0.25"/>
    <row r="529" s="7" customFormat="1" ht="27.6" customHeight="1" x14ac:dyDescent="0.25"/>
    <row r="530" s="7" customFormat="1" ht="27.6" customHeight="1" x14ac:dyDescent="0.25"/>
    <row r="531" s="7" customFormat="1" ht="27.6" customHeight="1" x14ac:dyDescent="0.25"/>
    <row r="532" s="7" customFormat="1" ht="27.6" customHeight="1" x14ac:dyDescent="0.25"/>
    <row r="533" s="7" customFormat="1" ht="27.6" customHeight="1" x14ac:dyDescent="0.25"/>
    <row r="534" s="7" customFormat="1" ht="27.6" customHeight="1" x14ac:dyDescent="0.25"/>
    <row r="535" s="7" customFormat="1" ht="27.6" customHeight="1" x14ac:dyDescent="0.25"/>
    <row r="536" s="7" customFormat="1" ht="27.6" customHeight="1" x14ac:dyDescent="0.25"/>
    <row r="537" s="7" customFormat="1" ht="27.6" customHeight="1" x14ac:dyDescent="0.25"/>
    <row r="538" s="7" customFormat="1" ht="27.6" customHeight="1" x14ac:dyDescent="0.25"/>
    <row r="539" s="7" customFormat="1" ht="27.6" customHeight="1" x14ac:dyDescent="0.25"/>
    <row r="540" s="7" customFormat="1" ht="27.6" customHeight="1" x14ac:dyDescent="0.25"/>
    <row r="541" s="7" customFormat="1" ht="27.6" customHeight="1" x14ac:dyDescent="0.25"/>
    <row r="542" s="7" customFormat="1" ht="27.6" customHeight="1" x14ac:dyDescent="0.25"/>
    <row r="543" s="7" customFormat="1" ht="27.6" customHeight="1" x14ac:dyDescent="0.25"/>
    <row r="544" s="7" customFormat="1" ht="27.6" customHeight="1" x14ac:dyDescent="0.25"/>
    <row r="545" s="7" customFormat="1" ht="27.6" customHeight="1" x14ac:dyDescent="0.25"/>
    <row r="546" s="7" customFormat="1" ht="27.6" customHeight="1" x14ac:dyDescent="0.25"/>
    <row r="547" s="7" customFormat="1" ht="27.6" customHeight="1" x14ac:dyDescent="0.25"/>
    <row r="548" s="7" customFormat="1" ht="27.6" customHeight="1" x14ac:dyDescent="0.25"/>
    <row r="549" s="7" customFormat="1" ht="27.6" customHeight="1" x14ac:dyDescent="0.25"/>
    <row r="550" s="7" customFormat="1" ht="27.6" customHeight="1" x14ac:dyDescent="0.25"/>
    <row r="551" s="7" customFormat="1" ht="27.6" customHeight="1" x14ac:dyDescent="0.25"/>
    <row r="552" s="7" customFormat="1" ht="27.6" customHeight="1" x14ac:dyDescent="0.25"/>
    <row r="553" s="7" customFormat="1" ht="27.6" customHeight="1" x14ac:dyDescent="0.25"/>
    <row r="554" s="7" customFormat="1" ht="27.6" customHeight="1" x14ac:dyDescent="0.25"/>
    <row r="555" s="7" customFormat="1" ht="27.6" customHeight="1" x14ac:dyDescent="0.25"/>
    <row r="556" s="7" customFormat="1" ht="27.6" customHeight="1" x14ac:dyDescent="0.25"/>
    <row r="557" s="7" customFormat="1" ht="27.6" customHeight="1" x14ac:dyDescent="0.25"/>
    <row r="558" s="7" customFormat="1" ht="27.6" customHeight="1" x14ac:dyDescent="0.25"/>
    <row r="559" s="7" customFormat="1" ht="27.6" customHeight="1" x14ac:dyDescent="0.25"/>
    <row r="560" s="7" customFormat="1" ht="27.6" customHeight="1" x14ac:dyDescent="0.25"/>
    <row r="561" s="7" customFormat="1" ht="27.6" customHeight="1" x14ac:dyDescent="0.25"/>
    <row r="562" s="7" customFormat="1" ht="27.6" customHeight="1" x14ac:dyDescent="0.25"/>
    <row r="563" s="7" customFormat="1" ht="27.6" customHeight="1" x14ac:dyDescent="0.25"/>
    <row r="564" s="7" customFormat="1" ht="27.6" customHeight="1" x14ac:dyDescent="0.25"/>
    <row r="565" s="7" customFormat="1" ht="27.6" customHeight="1" x14ac:dyDescent="0.25"/>
    <row r="566" s="7" customFormat="1" ht="27.6" customHeight="1" x14ac:dyDescent="0.25"/>
    <row r="567" s="7" customFormat="1" ht="27.6" customHeight="1" x14ac:dyDescent="0.25"/>
    <row r="568" s="7" customFormat="1" ht="27.6" customHeight="1" x14ac:dyDescent="0.25"/>
    <row r="569" s="7" customFormat="1" ht="27.6" customHeight="1" x14ac:dyDescent="0.25"/>
    <row r="570" s="7" customFormat="1" ht="27.6" customHeight="1" x14ac:dyDescent="0.25"/>
    <row r="571" s="7" customFormat="1" ht="27.6" customHeight="1" x14ac:dyDescent="0.25"/>
    <row r="572" s="7" customFormat="1" ht="27.6" customHeight="1" x14ac:dyDescent="0.25"/>
    <row r="573" s="7" customFormat="1" ht="27.6" customHeight="1" x14ac:dyDescent="0.25"/>
    <row r="574" s="7" customFormat="1" ht="27.6" customHeight="1" x14ac:dyDescent="0.25"/>
    <row r="575" s="7" customFormat="1" ht="27.6" customHeight="1" x14ac:dyDescent="0.25"/>
    <row r="576" s="7" customFormat="1" ht="27.6" customHeight="1" x14ac:dyDescent="0.25"/>
    <row r="577" s="7" customFormat="1" ht="27.6" customHeight="1" x14ac:dyDescent="0.25"/>
    <row r="578" s="7" customFormat="1" ht="27.6" customHeight="1" x14ac:dyDescent="0.25"/>
    <row r="579" s="7" customFormat="1" ht="27.6" customHeight="1" x14ac:dyDescent="0.25"/>
    <row r="580" s="7" customFormat="1" ht="27.6" customHeight="1" x14ac:dyDescent="0.25"/>
    <row r="581" s="7" customFormat="1" ht="27.6" customHeight="1" x14ac:dyDescent="0.25"/>
    <row r="582" s="7" customFormat="1" ht="27.6" customHeight="1" x14ac:dyDescent="0.25"/>
    <row r="583" s="7" customFormat="1" ht="27.6" customHeight="1" x14ac:dyDescent="0.25"/>
    <row r="584" s="7" customFormat="1" ht="27.6" customHeight="1" x14ac:dyDescent="0.25"/>
    <row r="585" s="7" customFormat="1" ht="27.6" customHeight="1" x14ac:dyDescent="0.25"/>
    <row r="586" s="7" customFormat="1" ht="27.6" customHeight="1" x14ac:dyDescent="0.25"/>
    <row r="587" s="7" customFormat="1" ht="27.6" customHeight="1" x14ac:dyDescent="0.25"/>
    <row r="588" s="7" customFormat="1" ht="27.6" customHeight="1" x14ac:dyDescent="0.25"/>
    <row r="589" s="7" customFormat="1" ht="27.6" customHeight="1" x14ac:dyDescent="0.25"/>
    <row r="590" s="7" customFormat="1" ht="27.6" customHeight="1" x14ac:dyDescent="0.25"/>
    <row r="591" s="7" customFormat="1" ht="27.6" customHeight="1" x14ac:dyDescent="0.25"/>
    <row r="592" s="7" customFormat="1" ht="27.6" customHeight="1" x14ac:dyDescent="0.25"/>
    <row r="593" s="7" customFormat="1" ht="27.6" customHeight="1" x14ac:dyDescent="0.25"/>
    <row r="594" s="7" customFormat="1" ht="27.6" customHeight="1" x14ac:dyDescent="0.25"/>
    <row r="595" s="7" customFormat="1" ht="27.6" customHeight="1" x14ac:dyDescent="0.25"/>
    <row r="596" s="7" customFormat="1" ht="27.6" customHeight="1" x14ac:dyDescent="0.25"/>
    <row r="597" s="7" customFormat="1" ht="27.6" customHeight="1" x14ac:dyDescent="0.25"/>
    <row r="598" s="7" customFormat="1" ht="27.6" customHeight="1" x14ac:dyDescent="0.25"/>
    <row r="599" s="7" customFormat="1" ht="27.6" customHeight="1" x14ac:dyDescent="0.25"/>
    <row r="600" s="7" customFormat="1" ht="27.6" customHeight="1" x14ac:dyDescent="0.25"/>
    <row r="601" s="7" customFormat="1" ht="27.6" customHeight="1" x14ac:dyDescent="0.25"/>
    <row r="602" s="7" customFormat="1" ht="27.6" customHeight="1" x14ac:dyDescent="0.25"/>
    <row r="603" s="7" customFormat="1" ht="27.6" customHeight="1" x14ac:dyDescent="0.25"/>
    <row r="604" s="7" customFormat="1" ht="27.6" customHeight="1" x14ac:dyDescent="0.25"/>
    <row r="605" s="7" customFormat="1" ht="27.6" customHeight="1" x14ac:dyDescent="0.25"/>
    <row r="606" s="7" customFormat="1" ht="27.6" customHeight="1" x14ac:dyDescent="0.25"/>
    <row r="607" s="7" customFormat="1" ht="27.6" customHeight="1" x14ac:dyDescent="0.25"/>
    <row r="608" s="7" customFormat="1" ht="27.6" customHeight="1" x14ac:dyDescent="0.25"/>
    <row r="609" s="7" customFormat="1" ht="27.6" customHeight="1" x14ac:dyDescent="0.25"/>
    <row r="610" s="7" customFormat="1" ht="27.6" customHeight="1" x14ac:dyDescent="0.25"/>
    <row r="611" s="7" customFormat="1" ht="27.6" customHeight="1" x14ac:dyDescent="0.25"/>
    <row r="612" s="7" customFormat="1" ht="27.6" customHeight="1" x14ac:dyDescent="0.25"/>
    <row r="613" s="7" customFormat="1" ht="27.6" customHeight="1" x14ac:dyDescent="0.25"/>
    <row r="614" s="7" customFormat="1" ht="27.6" customHeight="1" x14ac:dyDescent="0.25"/>
    <row r="615" s="7" customFormat="1" ht="27.6" customHeight="1" x14ac:dyDescent="0.25"/>
    <row r="616" s="7" customFormat="1" ht="27.6" customHeight="1" x14ac:dyDescent="0.25"/>
    <row r="617" s="7" customFormat="1" ht="27.6" customHeight="1" x14ac:dyDescent="0.25"/>
    <row r="618" s="7" customFormat="1" ht="27.6" customHeight="1" x14ac:dyDescent="0.25"/>
    <row r="619" s="7" customFormat="1" ht="27.6" customHeight="1" x14ac:dyDescent="0.25"/>
    <row r="620" s="7" customFormat="1" ht="27.6" customHeight="1" x14ac:dyDescent="0.25"/>
    <row r="621" s="7" customFormat="1" ht="27.6" customHeight="1" x14ac:dyDescent="0.25"/>
    <row r="622" s="7" customFormat="1" ht="27.6" customHeight="1" x14ac:dyDescent="0.25"/>
    <row r="623" s="7" customFormat="1" ht="27.6" customHeight="1" x14ac:dyDescent="0.25"/>
    <row r="624" s="7" customFormat="1" ht="27.6" customHeight="1" x14ac:dyDescent="0.25"/>
    <row r="625" s="7" customFormat="1" ht="27.6" customHeight="1" x14ac:dyDescent="0.25"/>
    <row r="626" s="7" customFormat="1" ht="27.6" customHeight="1" x14ac:dyDescent="0.25"/>
    <row r="627" s="7" customFormat="1" ht="27.6" customHeight="1" x14ac:dyDescent="0.25"/>
    <row r="628" s="7" customFormat="1" ht="27.6" customHeight="1" x14ac:dyDescent="0.25"/>
    <row r="629" s="7" customFormat="1" ht="27.6" customHeight="1" x14ac:dyDescent="0.25"/>
    <row r="630" s="7" customFormat="1" ht="27.6" customHeight="1" x14ac:dyDescent="0.25"/>
    <row r="631" s="7" customFormat="1" ht="27.6" customHeight="1" x14ac:dyDescent="0.25"/>
    <row r="632" s="7" customFormat="1" ht="27.6" customHeight="1" x14ac:dyDescent="0.25"/>
    <row r="633" s="7" customFormat="1" ht="27.6" customHeight="1" x14ac:dyDescent="0.25"/>
    <row r="634" s="7" customFormat="1" ht="27.6" customHeight="1" x14ac:dyDescent="0.25"/>
    <row r="635" s="7" customFormat="1" ht="27.6" customHeight="1" x14ac:dyDescent="0.25"/>
    <row r="636" s="7" customFormat="1" ht="27.6" customHeight="1" x14ac:dyDescent="0.25"/>
    <row r="637" s="7" customFormat="1" ht="27.6" customHeight="1" x14ac:dyDescent="0.25"/>
    <row r="638" s="7" customFormat="1" ht="27.6" customHeight="1" x14ac:dyDescent="0.25"/>
    <row r="639" s="7" customFormat="1" ht="27.6" customHeight="1" x14ac:dyDescent="0.25"/>
    <row r="640" s="7" customFormat="1" ht="27.6" customHeight="1" x14ac:dyDescent="0.25"/>
    <row r="641" s="7" customFormat="1" ht="27.6" customHeight="1" x14ac:dyDescent="0.25"/>
    <row r="642" s="7" customFormat="1" ht="27.6" customHeight="1" x14ac:dyDescent="0.25"/>
    <row r="643" s="7" customFormat="1" ht="27.6" customHeight="1" x14ac:dyDescent="0.25"/>
    <row r="644" s="7" customFormat="1" ht="27.6" customHeight="1" x14ac:dyDescent="0.25"/>
    <row r="645" s="7" customFormat="1" ht="27.6" customHeight="1" x14ac:dyDescent="0.25"/>
    <row r="646" s="7" customFormat="1" ht="27.6" customHeight="1" x14ac:dyDescent="0.25"/>
    <row r="647" s="7" customFormat="1" ht="27.6" customHeight="1" x14ac:dyDescent="0.25"/>
    <row r="648" s="7" customFormat="1" ht="27.6" customHeight="1" x14ac:dyDescent="0.25"/>
    <row r="649" s="7" customFormat="1" ht="27.6" customHeight="1" x14ac:dyDescent="0.25"/>
    <row r="650" s="7" customFormat="1" ht="27.6" customHeight="1" x14ac:dyDescent="0.25"/>
    <row r="651" s="7" customFormat="1" ht="27.6" customHeight="1" x14ac:dyDescent="0.25"/>
    <row r="652" s="7" customFormat="1" ht="27.6" customHeight="1" x14ac:dyDescent="0.25"/>
    <row r="653" s="7" customFormat="1" ht="27.6" customHeight="1" x14ac:dyDescent="0.25"/>
    <row r="654" s="7" customFormat="1" ht="27.6" customHeight="1" x14ac:dyDescent="0.25"/>
    <row r="655" s="7" customFormat="1" ht="27.6" customHeight="1" x14ac:dyDescent="0.25"/>
    <row r="656" s="7" customFormat="1" ht="27.6" customHeight="1" x14ac:dyDescent="0.25"/>
    <row r="657" s="7" customFormat="1" ht="27.6" customHeight="1" x14ac:dyDescent="0.25"/>
    <row r="658" s="7" customFormat="1" ht="27.6" customHeight="1" x14ac:dyDescent="0.25"/>
    <row r="659" s="7" customFormat="1" ht="27.6" customHeight="1" x14ac:dyDescent="0.25"/>
    <row r="660" s="7" customFormat="1" ht="27.6" customHeight="1" x14ac:dyDescent="0.25"/>
    <row r="661" s="7" customFormat="1" ht="27.6" customHeight="1" x14ac:dyDescent="0.25"/>
    <row r="662" s="7" customFormat="1" ht="27.6" customHeight="1" x14ac:dyDescent="0.25"/>
    <row r="663" s="7" customFormat="1" ht="27.6" customHeight="1" x14ac:dyDescent="0.25"/>
    <row r="664" s="7" customFormat="1" ht="27.6" customHeight="1" x14ac:dyDescent="0.25"/>
    <row r="665" s="7" customFormat="1" ht="27.6" customHeight="1" x14ac:dyDescent="0.25"/>
    <row r="666" s="7" customFormat="1" ht="27.6" customHeight="1" x14ac:dyDescent="0.25"/>
    <row r="667" s="7" customFormat="1" ht="27.6" customHeight="1" x14ac:dyDescent="0.25"/>
    <row r="668" s="7" customFormat="1" ht="27.6" customHeight="1" x14ac:dyDescent="0.25"/>
    <row r="669" s="7" customFormat="1" ht="27.6" customHeight="1" x14ac:dyDescent="0.25"/>
    <row r="670" s="7" customFormat="1" ht="27.6" customHeight="1" x14ac:dyDescent="0.25"/>
    <row r="671" s="7" customFormat="1" ht="27.6" customHeight="1" x14ac:dyDescent="0.25"/>
    <row r="672" s="7" customFormat="1" ht="27.6" customHeight="1" x14ac:dyDescent="0.25"/>
    <row r="673" s="7" customFormat="1" ht="27.6" customHeight="1" x14ac:dyDescent="0.25"/>
    <row r="674" s="7" customFormat="1" ht="27.6" customHeight="1" x14ac:dyDescent="0.25"/>
    <row r="675" s="7" customFormat="1" ht="27.6" customHeight="1" x14ac:dyDescent="0.25"/>
    <row r="676" s="7" customFormat="1" ht="27.6" customHeight="1" x14ac:dyDescent="0.25"/>
    <row r="677" s="7" customFormat="1" ht="27.6" customHeight="1" x14ac:dyDescent="0.25"/>
    <row r="678" s="7" customFormat="1" ht="27.6" customHeight="1" x14ac:dyDescent="0.25"/>
    <row r="679" s="7" customFormat="1" ht="27.6" customHeight="1" x14ac:dyDescent="0.25"/>
    <row r="680" s="7" customFormat="1" ht="27.6" customHeight="1" x14ac:dyDescent="0.25"/>
    <row r="681" s="7" customFormat="1" ht="27.6" customHeight="1" x14ac:dyDescent="0.25"/>
    <row r="682" s="7" customFormat="1" ht="27.6" customHeight="1" x14ac:dyDescent="0.25"/>
    <row r="683" s="7" customFormat="1" ht="27.6" customHeight="1" x14ac:dyDescent="0.25"/>
    <row r="684" s="7" customFormat="1" ht="27.6" customHeight="1" x14ac:dyDescent="0.25"/>
    <row r="685" s="7" customFormat="1" ht="27.6" customHeight="1" x14ac:dyDescent="0.25"/>
    <row r="686" s="7" customFormat="1" ht="27.6" customHeight="1" x14ac:dyDescent="0.25"/>
    <row r="687" s="7" customFormat="1" ht="27.6" customHeight="1" x14ac:dyDescent="0.25"/>
    <row r="688" s="7" customFormat="1" ht="27.6" customHeight="1" x14ac:dyDescent="0.25"/>
    <row r="689" s="7" customFormat="1" ht="27.6" customHeight="1" x14ac:dyDescent="0.25"/>
    <row r="690" s="7" customFormat="1" ht="27.6" customHeight="1" x14ac:dyDescent="0.25"/>
    <row r="691" s="7" customFormat="1" ht="27.6" customHeight="1" x14ac:dyDescent="0.25"/>
    <row r="692" s="7" customFormat="1" ht="27.6" customHeight="1" x14ac:dyDescent="0.25"/>
    <row r="693" s="7" customFormat="1" ht="27.6" customHeight="1" x14ac:dyDescent="0.25"/>
    <row r="694" s="7" customFormat="1" ht="27.6" customHeight="1" x14ac:dyDescent="0.25"/>
    <row r="695" s="7" customFormat="1" ht="27.6" customHeight="1" x14ac:dyDescent="0.25"/>
    <row r="696" s="7" customFormat="1" ht="27.6" customHeight="1" x14ac:dyDescent="0.25"/>
    <row r="697" s="7" customFormat="1" ht="27.6" customHeight="1" x14ac:dyDescent="0.25"/>
    <row r="698" s="7" customFormat="1" ht="27.6" customHeight="1" x14ac:dyDescent="0.25"/>
    <row r="699" s="7" customFormat="1" ht="27.6" customHeight="1" x14ac:dyDescent="0.25"/>
    <row r="700" s="7" customFormat="1" ht="27.6" customHeight="1" x14ac:dyDescent="0.25"/>
    <row r="701" s="7" customFormat="1" ht="27.6" customHeight="1" x14ac:dyDescent="0.25"/>
    <row r="702" s="7" customFormat="1" ht="27.6" customHeight="1" x14ac:dyDescent="0.25"/>
    <row r="703" s="7" customFormat="1" ht="27.6" customHeight="1" x14ac:dyDescent="0.25"/>
    <row r="704" s="7" customFormat="1" ht="27.6" customHeight="1" x14ac:dyDescent="0.25"/>
    <row r="705" s="7" customFormat="1" ht="27.6" customHeight="1" x14ac:dyDescent="0.25"/>
    <row r="706" s="7" customFormat="1" ht="27.6" customHeight="1" x14ac:dyDescent="0.25"/>
    <row r="707" s="7" customFormat="1" ht="27.6" customHeight="1" x14ac:dyDescent="0.25"/>
    <row r="708" s="7" customFormat="1" ht="27.6" customHeight="1" x14ac:dyDescent="0.25"/>
    <row r="709" s="7" customFormat="1" ht="27.6" customHeight="1" x14ac:dyDescent="0.25"/>
    <row r="710" s="7" customFormat="1" ht="27.6" customHeight="1" x14ac:dyDescent="0.25"/>
    <row r="711" s="7" customFormat="1" ht="27.6" customHeight="1" x14ac:dyDescent="0.25"/>
    <row r="712" s="7" customFormat="1" ht="27.6" customHeight="1" x14ac:dyDescent="0.25"/>
    <row r="713" s="7" customFormat="1" ht="27.6" customHeight="1" x14ac:dyDescent="0.25"/>
    <row r="714" s="7" customFormat="1" ht="27.6" customHeight="1" x14ac:dyDescent="0.25"/>
    <row r="715" s="7" customFormat="1" ht="27.6" customHeight="1" x14ac:dyDescent="0.25"/>
    <row r="716" s="7" customFormat="1" ht="27.6" customHeight="1" x14ac:dyDescent="0.25"/>
    <row r="717" s="7" customFormat="1" ht="27.6" customHeight="1" x14ac:dyDescent="0.25"/>
    <row r="718" s="7" customFormat="1" ht="27.6" customHeight="1" x14ac:dyDescent="0.25"/>
    <row r="719" s="7" customFormat="1" ht="27.6" customHeight="1" x14ac:dyDescent="0.25"/>
    <row r="720" s="7" customFormat="1" ht="27.6" customHeight="1" x14ac:dyDescent="0.25"/>
    <row r="721" s="7" customFormat="1" ht="27.6" customHeight="1" x14ac:dyDescent="0.25"/>
    <row r="722" s="7" customFormat="1" ht="27.6" customHeight="1" x14ac:dyDescent="0.25"/>
    <row r="723" s="7" customFormat="1" ht="27.6" customHeight="1" x14ac:dyDescent="0.25"/>
    <row r="724" s="7" customFormat="1" ht="27.6" customHeight="1" x14ac:dyDescent="0.25"/>
    <row r="725" s="7" customFormat="1" ht="27.6" customHeight="1" x14ac:dyDescent="0.25"/>
    <row r="726" s="7" customFormat="1" ht="27.6" customHeight="1" x14ac:dyDescent="0.25"/>
    <row r="727" s="7" customFormat="1" ht="27.6" customHeight="1" x14ac:dyDescent="0.25"/>
    <row r="728" s="7" customFormat="1" ht="27.6" customHeight="1" x14ac:dyDescent="0.25"/>
    <row r="729" s="7" customFormat="1" ht="27.6" customHeight="1" x14ac:dyDescent="0.25"/>
    <row r="730" s="7" customFormat="1" ht="27.6" customHeight="1" x14ac:dyDescent="0.25"/>
    <row r="731" s="7" customFormat="1" ht="27.6" customHeight="1" x14ac:dyDescent="0.25"/>
    <row r="732" s="7" customFormat="1" ht="27.6" customHeight="1" x14ac:dyDescent="0.25"/>
    <row r="733" s="7" customFormat="1" ht="27.6" customHeight="1" x14ac:dyDescent="0.25"/>
    <row r="734" s="7" customFormat="1" ht="27.6" customHeight="1" x14ac:dyDescent="0.25"/>
    <row r="735" s="7" customFormat="1" ht="27.6" customHeight="1" x14ac:dyDescent="0.25"/>
    <row r="736" s="7" customFormat="1" ht="27.6" customHeight="1" x14ac:dyDescent="0.25"/>
    <row r="737" s="7" customFormat="1" ht="27.6" customHeight="1" x14ac:dyDescent="0.25"/>
    <row r="738" s="7" customFormat="1" ht="27.6" customHeight="1" x14ac:dyDescent="0.25"/>
    <row r="739" s="7" customFormat="1" ht="27.6" customHeight="1" x14ac:dyDescent="0.25"/>
    <row r="740" s="7" customFormat="1" ht="27.6" customHeight="1" x14ac:dyDescent="0.25"/>
    <row r="741" s="7" customFormat="1" ht="27.6" customHeight="1" x14ac:dyDescent="0.25"/>
    <row r="742" s="7" customFormat="1" ht="27.6" customHeight="1" x14ac:dyDescent="0.25"/>
    <row r="743" s="7" customFormat="1" ht="27.6" customHeight="1" x14ac:dyDescent="0.25"/>
    <row r="744" s="7" customFormat="1" ht="27.6" customHeight="1" x14ac:dyDescent="0.25"/>
    <row r="745" s="7" customFormat="1" ht="27.6" customHeight="1" x14ac:dyDescent="0.25"/>
    <row r="746" s="7" customFormat="1" ht="27.6" customHeight="1" x14ac:dyDescent="0.25"/>
    <row r="747" s="7" customFormat="1" ht="27.6" customHeight="1" x14ac:dyDescent="0.25"/>
    <row r="748" s="7" customFormat="1" ht="27.6" customHeight="1" x14ac:dyDescent="0.25"/>
    <row r="749" s="7" customFormat="1" ht="27.6" customHeight="1" x14ac:dyDescent="0.25"/>
    <row r="750" s="7" customFormat="1" ht="27.6" customHeight="1" x14ac:dyDescent="0.25"/>
    <row r="751" s="7" customFormat="1" ht="27.6" customHeight="1" x14ac:dyDescent="0.25"/>
    <row r="752" s="7" customFormat="1" ht="27.6" customHeight="1" x14ac:dyDescent="0.25"/>
    <row r="753" s="7" customFormat="1" ht="27.6" customHeight="1" x14ac:dyDescent="0.25"/>
    <row r="754" s="7" customFormat="1" ht="27.6" customHeight="1" x14ac:dyDescent="0.25"/>
    <row r="755" s="7" customFormat="1" ht="27.6" customHeight="1" x14ac:dyDescent="0.25"/>
    <row r="756" s="7" customFormat="1" ht="27.6" customHeight="1" x14ac:dyDescent="0.25"/>
    <row r="757" s="7" customFormat="1" ht="27.6" customHeight="1" x14ac:dyDescent="0.25"/>
    <row r="758" s="7" customFormat="1" ht="27.6" customHeight="1" x14ac:dyDescent="0.25"/>
    <row r="759" s="7" customFormat="1" ht="27.6" customHeight="1" x14ac:dyDescent="0.25"/>
    <row r="760" s="7" customFormat="1" ht="27.6" customHeight="1" x14ac:dyDescent="0.25"/>
    <row r="761" s="7" customFormat="1" ht="27.6" customHeight="1" x14ac:dyDescent="0.25"/>
    <row r="762" s="7" customFormat="1" ht="27.6" customHeight="1" x14ac:dyDescent="0.25"/>
    <row r="763" s="7" customFormat="1" ht="27.6" customHeight="1" x14ac:dyDescent="0.25"/>
    <row r="764" s="7" customFormat="1" ht="27.6" customHeight="1" x14ac:dyDescent="0.25"/>
    <row r="765" s="7" customFormat="1" ht="27.6" customHeight="1" x14ac:dyDescent="0.25"/>
    <row r="766" s="7" customFormat="1" ht="27.6" customHeight="1" x14ac:dyDescent="0.25"/>
    <row r="767" s="7" customFormat="1" ht="27.6" customHeight="1" x14ac:dyDescent="0.25"/>
    <row r="768" s="7" customFormat="1" ht="27.6" customHeight="1" x14ac:dyDescent="0.25"/>
    <row r="769" s="7" customFormat="1" ht="27.6" customHeight="1" x14ac:dyDescent="0.25"/>
    <row r="770" s="7" customFormat="1" ht="27.6" customHeight="1" x14ac:dyDescent="0.25"/>
    <row r="771" s="7" customFormat="1" ht="27.6" customHeight="1" x14ac:dyDescent="0.25"/>
    <row r="772" s="7" customFormat="1" ht="27.6" customHeight="1" x14ac:dyDescent="0.25"/>
    <row r="773" s="7" customFormat="1" ht="27.6" customHeight="1" x14ac:dyDescent="0.25"/>
    <row r="774" s="7" customFormat="1" ht="27.6" customHeight="1" x14ac:dyDescent="0.25"/>
    <row r="775" s="7" customFormat="1" ht="27.6" customHeight="1" x14ac:dyDescent="0.25"/>
    <row r="776" s="7" customFormat="1" ht="27.6" customHeight="1" x14ac:dyDescent="0.25"/>
    <row r="777" s="7" customFormat="1" ht="27.6" customHeight="1" x14ac:dyDescent="0.25"/>
    <row r="778" s="7" customFormat="1" ht="27.6" customHeight="1" x14ac:dyDescent="0.25"/>
    <row r="779" s="7" customFormat="1" ht="27.6" customHeight="1" x14ac:dyDescent="0.25"/>
    <row r="780" s="7" customFormat="1" ht="27.6" customHeight="1" x14ac:dyDescent="0.25"/>
    <row r="781" s="7" customFormat="1" ht="27.6" customHeight="1" x14ac:dyDescent="0.25"/>
    <row r="782" s="7" customFormat="1" ht="27.6" customHeight="1" x14ac:dyDescent="0.25"/>
    <row r="783" s="7" customFormat="1" ht="27.6" customHeight="1" x14ac:dyDescent="0.25"/>
    <row r="784" s="7" customFormat="1" ht="27.6" customHeight="1" x14ac:dyDescent="0.25"/>
    <row r="785" s="7" customFormat="1" ht="27.6" customHeight="1" x14ac:dyDescent="0.25"/>
    <row r="786" s="7" customFormat="1" ht="27.6" customHeight="1" x14ac:dyDescent="0.25"/>
    <row r="787" s="7" customFormat="1" ht="27.6" customHeight="1" x14ac:dyDescent="0.25"/>
    <row r="788" s="7" customFormat="1" ht="27.6" customHeight="1" x14ac:dyDescent="0.25"/>
    <row r="789" s="7" customFormat="1" ht="27.6" customHeight="1" x14ac:dyDescent="0.25"/>
    <row r="790" s="7" customFormat="1" ht="27.6" customHeight="1" x14ac:dyDescent="0.25"/>
    <row r="791" s="7" customFormat="1" ht="27.6" customHeight="1" x14ac:dyDescent="0.25"/>
    <row r="792" s="7" customFormat="1" ht="27.6" customHeight="1" x14ac:dyDescent="0.25"/>
    <row r="793" s="7" customFormat="1" ht="27.6" customHeight="1" x14ac:dyDescent="0.25"/>
    <row r="794" s="7" customFormat="1" ht="27.6" customHeight="1" x14ac:dyDescent="0.25"/>
    <row r="795" s="7" customFormat="1" ht="27.6" customHeight="1" x14ac:dyDescent="0.25"/>
    <row r="796" s="7" customFormat="1" ht="27.6" customHeight="1" x14ac:dyDescent="0.25"/>
    <row r="797" s="7" customFormat="1" ht="27.6" customHeight="1" x14ac:dyDescent="0.25"/>
    <row r="798" s="7" customFormat="1" ht="27.6" customHeight="1" x14ac:dyDescent="0.25"/>
    <row r="799" s="7" customFormat="1" ht="27.6" customHeight="1" x14ac:dyDescent="0.25"/>
    <row r="800" s="7" customFormat="1" ht="27.6" customHeight="1" x14ac:dyDescent="0.25"/>
    <row r="801" s="7" customFormat="1" ht="27.6" customHeight="1" x14ac:dyDescent="0.25"/>
    <row r="802" s="7" customFormat="1" ht="27.6" customHeight="1" x14ac:dyDescent="0.25"/>
    <row r="803" s="7" customFormat="1" ht="27.6" customHeight="1" x14ac:dyDescent="0.25"/>
    <row r="804" s="7" customFormat="1" ht="27.6" customHeight="1" x14ac:dyDescent="0.25"/>
    <row r="805" s="7" customFormat="1" ht="27.6" customHeight="1" x14ac:dyDescent="0.25"/>
    <row r="806" s="7" customFormat="1" ht="27.6" customHeight="1" x14ac:dyDescent="0.25"/>
    <row r="807" s="7" customFormat="1" ht="27.6" customHeight="1" x14ac:dyDescent="0.25"/>
    <row r="808" s="7" customFormat="1" ht="27.6" customHeight="1" x14ac:dyDescent="0.25"/>
    <row r="809" s="7" customFormat="1" ht="27.6" customHeight="1" x14ac:dyDescent="0.25"/>
    <row r="810" s="7" customFormat="1" ht="27.6" customHeight="1" x14ac:dyDescent="0.25"/>
    <row r="811" s="7" customFormat="1" ht="27.6" customHeight="1" x14ac:dyDescent="0.25"/>
    <row r="812" s="7" customFormat="1" ht="27.6" customHeight="1" x14ac:dyDescent="0.25"/>
    <row r="813" s="7" customFormat="1" ht="27.6" customHeight="1" x14ac:dyDescent="0.25"/>
    <row r="814" s="7" customFormat="1" ht="27.6" customHeight="1" x14ac:dyDescent="0.25"/>
    <row r="815" s="7" customFormat="1" ht="27.6" customHeight="1" x14ac:dyDescent="0.25"/>
    <row r="816" s="7" customFormat="1" ht="27.6" customHeight="1" x14ac:dyDescent="0.25"/>
    <row r="817" s="7" customFormat="1" ht="27.6" customHeight="1" x14ac:dyDescent="0.25"/>
    <row r="818" s="7" customFormat="1" ht="27.6" customHeight="1" x14ac:dyDescent="0.25"/>
    <row r="819" s="7" customFormat="1" ht="27.6" customHeight="1" x14ac:dyDescent="0.25"/>
    <row r="820" s="7" customFormat="1" ht="27.6" customHeight="1" x14ac:dyDescent="0.25"/>
    <row r="821" s="7" customFormat="1" ht="27.6" customHeight="1" x14ac:dyDescent="0.25"/>
    <row r="822" s="7" customFormat="1" ht="27.6" customHeight="1" x14ac:dyDescent="0.25"/>
    <row r="823" s="7" customFormat="1" ht="27.6" customHeight="1" x14ac:dyDescent="0.25"/>
    <row r="824" s="7" customFormat="1" ht="27.6" customHeight="1" x14ac:dyDescent="0.25"/>
    <row r="825" s="7" customFormat="1" ht="27.6" customHeight="1" x14ac:dyDescent="0.25"/>
    <row r="826" s="7" customFormat="1" ht="27.6" customHeight="1" x14ac:dyDescent="0.25"/>
    <row r="827" s="7" customFormat="1" ht="27.6" customHeight="1" x14ac:dyDescent="0.25"/>
    <row r="828" s="7" customFormat="1" ht="27.6" customHeight="1" x14ac:dyDescent="0.25"/>
    <row r="829" s="7" customFormat="1" ht="27.6" customHeight="1" x14ac:dyDescent="0.25"/>
    <row r="830" s="7" customFormat="1" ht="27.6" customHeight="1" x14ac:dyDescent="0.25"/>
    <row r="831" s="7" customFormat="1" ht="27.6" customHeight="1" x14ac:dyDescent="0.25"/>
    <row r="832" s="7" customFormat="1" ht="27.6" customHeight="1" x14ac:dyDescent="0.25"/>
    <row r="833" s="7" customFormat="1" ht="27.6" customHeight="1" x14ac:dyDescent="0.25"/>
    <row r="834" s="7" customFormat="1" ht="27.6" customHeight="1" x14ac:dyDescent="0.25"/>
    <row r="835" s="7" customFormat="1" ht="27.6" customHeight="1" x14ac:dyDescent="0.25"/>
    <row r="836" s="7" customFormat="1" ht="27.6" customHeight="1" x14ac:dyDescent="0.25"/>
    <row r="837" s="7" customFormat="1" ht="27.6" customHeight="1" x14ac:dyDescent="0.25"/>
    <row r="838" s="7" customFormat="1" ht="27.6" customHeight="1" x14ac:dyDescent="0.25"/>
    <row r="839" s="7" customFormat="1" ht="27.6" customHeight="1" x14ac:dyDescent="0.25"/>
    <row r="840" s="7" customFormat="1" ht="27.6" customHeight="1" x14ac:dyDescent="0.25"/>
    <row r="841" s="7" customFormat="1" ht="27.6" customHeight="1" x14ac:dyDescent="0.25"/>
    <row r="842" s="7" customFormat="1" ht="27.6" customHeight="1" x14ac:dyDescent="0.25"/>
    <row r="843" s="7" customFormat="1" ht="27.6" customHeight="1" x14ac:dyDescent="0.25"/>
    <row r="844" s="7" customFormat="1" ht="27.6" customHeight="1" x14ac:dyDescent="0.25"/>
    <row r="845" s="7" customFormat="1" ht="27.6" customHeight="1" x14ac:dyDescent="0.25"/>
    <row r="846" s="7" customFormat="1" ht="27.6" customHeight="1" x14ac:dyDescent="0.25"/>
    <row r="847" s="7" customFormat="1" ht="27.6" customHeight="1" x14ac:dyDescent="0.25"/>
    <row r="848" s="7" customFormat="1" ht="27.6" customHeight="1" x14ac:dyDescent="0.25"/>
    <row r="849" s="7" customFormat="1" ht="27.6" customHeight="1" x14ac:dyDescent="0.25"/>
    <row r="850" s="7" customFormat="1" ht="27.6" customHeight="1" x14ac:dyDescent="0.25"/>
    <row r="851" s="7" customFormat="1" ht="27.6" customHeight="1" x14ac:dyDescent="0.25"/>
    <row r="852" s="7" customFormat="1" ht="27.6" customHeight="1" x14ac:dyDescent="0.25"/>
    <row r="853" s="7" customFormat="1" ht="27.6" customHeight="1" x14ac:dyDescent="0.25"/>
    <row r="854" s="7" customFormat="1" ht="27.6" customHeight="1" x14ac:dyDescent="0.25"/>
    <row r="855" s="7" customFormat="1" ht="27.6" customHeight="1" x14ac:dyDescent="0.25"/>
    <row r="856" s="7" customFormat="1" ht="27.6" customHeight="1" x14ac:dyDescent="0.25"/>
    <row r="857" s="7" customFormat="1" ht="27.6" customHeight="1" x14ac:dyDescent="0.25"/>
    <row r="858" s="7" customFormat="1" ht="27.6" customHeight="1" x14ac:dyDescent="0.25"/>
    <row r="859" s="7" customFormat="1" ht="27.6" customHeight="1" x14ac:dyDescent="0.25"/>
    <row r="860" s="7" customFormat="1" ht="27.6" customHeight="1" x14ac:dyDescent="0.25"/>
    <row r="861" s="7" customFormat="1" ht="27.6" customHeight="1" x14ac:dyDescent="0.25"/>
    <row r="862" s="7" customFormat="1" ht="27.6" customHeight="1" x14ac:dyDescent="0.25"/>
    <row r="863" s="7" customFormat="1" ht="27.6" customHeight="1" x14ac:dyDescent="0.25"/>
    <row r="864" s="7" customFormat="1" ht="27.6" customHeight="1" x14ac:dyDescent="0.25"/>
    <row r="865" s="7" customFormat="1" ht="27.6" customHeight="1" x14ac:dyDescent="0.25"/>
    <row r="866" s="7" customFormat="1" ht="27.6" customHeight="1" x14ac:dyDescent="0.25"/>
    <row r="867" s="7" customFormat="1" ht="27.6" customHeight="1" x14ac:dyDescent="0.25"/>
    <row r="868" s="7" customFormat="1" ht="27.6" customHeight="1" x14ac:dyDescent="0.25"/>
    <row r="869" s="7" customFormat="1" ht="27.6" customHeight="1" x14ac:dyDescent="0.25"/>
    <row r="870" s="7" customFormat="1" ht="27.6" customHeight="1" x14ac:dyDescent="0.25"/>
    <row r="871" s="7" customFormat="1" ht="27.6" customHeight="1" x14ac:dyDescent="0.25"/>
    <row r="872" s="7" customFormat="1" ht="27.6" customHeight="1" x14ac:dyDescent="0.25"/>
    <row r="873" s="7" customFormat="1" ht="27.6" customHeight="1" x14ac:dyDescent="0.25"/>
    <row r="874" s="7" customFormat="1" ht="27.6" customHeight="1" x14ac:dyDescent="0.25"/>
    <row r="875" s="7" customFormat="1" ht="27.6" customHeight="1" x14ac:dyDescent="0.25"/>
    <row r="876" s="7" customFormat="1" ht="27.6" customHeight="1" x14ac:dyDescent="0.25"/>
    <row r="877" s="7" customFormat="1" ht="27.6" customHeight="1" x14ac:dyDescent="0.25"/>
    <row r="878" s="7" customFormat="1" ht="27.6" customHeight="1" x14ac:dyDescent="0.25"/>
    <row r="879" s="7" customFormat="1" ht="27.6" customHeight="1" x14ac:dyDescent="0.25"/>
    <row r="880" s="7" customFormat="1" ht="27.6" customHeight="1" x14ac:dyDescent="0.25"/>
    <row r="881" s="7" customFormat="1" ht="27.6" customHeight="1" x14ac:dyDescent="0.25"/>
    <row r="882" s="7" customFormat="1" ht="27.6" customHeight="1" x14ac:dyDescent="0.25"/>
    <row r="883" s="7" customFormat="1" ht="27.6" customHeight="1" x14ac:dyDescent="0.25"/>
    <row r="884" s="7" customFormat="1" ht="27.6" customHeight="1" x14ac:dyDescent="0.25"/>
    <row r="885" s="7" customFormat="1" ht="27.6" customHeight="1" x14ac:dyDescent="0.25"/>
    <row r="886" s="7" customFormat="1" ht="27.6" customHeight="1" x14ac:dyDescent="0.25"/>
    <row r="887" s="7" customFormat="1" ht="27.6" customHeight="1" x14ac:dyDescent="0.25"/>
    <row r="888" s="7" customFormat="1" ht="27.6" customHeight="1" x14ac:dyDescent="0.25"/>
    <row r="889" s="7" customFormat="1" ht="27.6" customHeight="1" x14ac:dyDescent="0.25"/>
    <row r="890" s="7" customFormat="1" ht="27.6" customHeight="1" x14ac:dyDescent="0.25"/>
    <row r="891" s="7" customFormat="1" ht="27.6" customHeight="1" x14ac:dyDescent="0.25"/>
    <row r="892" s="7" customFormat="1" ht="27.6" customHeight="1" x14ac:dyDescent="0.25"/>
    <row r="893" s="7" customFormat="1" ht="27.6" customHeight="1" x14ac:dyDescent="0.25"/>
    <row r="894" s="7" customFormat="1" ht="27.6" customHeight="1" x14ac:dyDescent="0.25"/>
    <row r="895" s="7" customFormat="1" ht="27.6" customHeight="1" x14ac:dyDescent="0.25"/>
    <row r="896" s="7" customFormat="1" ht="27.6" customHeight="1" x14ac:dyDescent="0.25"/>
    <row r="897" s="7" customFormat="1" ht="27.6" customHeight="1" x14ac:dyDescent="0.25"/>
    <row r="898" s="7" customFormat="1" ht="27.6" customHeight="1" x14ac:dyDescent="0.25"/>
    <row r="899" s="7" customFormat="1" ht="27.6" customHeight="1" x14ac:dyDescent="0.25"/>
    <row r="900" s="7" customFormat="1" ht="27.6" customHeight="1" x14ac:dyDescent="0.25"/>
    <row r="901" s="7" customFormat="1" ht="27.6" customHeight="1" x14ac:dyDescent="0.25"/>
    <row r="902" s="7" customFormat="1" ht="27.6" customHeight="1" x14ac:dyDescent="0.25"/>
    <row r="903" s="7" customFormat="1" ht="27.6" customHeight="1" x14ac:dyDescent="0.25"/>
    <row r="904" s="7" customFormat="1" ht="27.6" customHeight="1" x14ac:dyDescent="0.25"/>
    <row r="905" s="7" customFormat="1" ht="27.6" customHeight="1" x14ac:dyDescent="0.25"/>
    <row r="906" s="7" customFormat="1" ht="27.6" customHeight="1" x14ac:dyDescent="0.25"/>
    <row r="907" s="7" customFormat="1" ht="27.6" customHeight="1" x14ac:dyDescent="0.25"/>
    <row r="908" s="7" customFormat="1" ht="27.6" customHeight="1" x14ac:dyDescent="0.25"/>
    <row r="909" s="7" customFormat="1" ht="27.6" customHeight="1" x14ac:dyDescent="0.25"/>
    <row r="910" s="7" customFormat="1" ht="27.6" customHeight="1" x14ac:dyDescent="0.25"/>
    <row r="911" s="7" customFormat="1" ht="27.6" customHeight="1" x14ac:dyDescent="0.25"/>
    <row r="912" s="7" customFormat="1" ht="27.6" customHeight="1" x14ac:dyDescent="0.25"/>
    <row r="913" s="7" customFormat="1" ht="27.6" customHeight="1" x14ac:dyDescent="0.25"/>
    <row r="914" s="7" customFormat="1" ht="27.6" customHeight="1" x14ac:dyDescent="0.25"/>
    <row r="915" s="7" customFormat="1" ht="27.6" customHeight="1" x14ac:dyDescent="0.25"/>
    <row r="916" s="7" customFormat="1" ht="27.6" customHeight="1" x14ac:dyDescent="0.25"/>
    <row r="917" s="7" customFormat="1" ht="27.6" customHeight="1" x14ac:dyDescent="0.25"/>
    <row r="918" s="7" customFormat="1" ht="27.6" customHeight="1" x14ac:dyDescent="0.25"/>
    <row r="919" s="7" customFormat="1" ht="27.6" customHeight="1" x14ac:dyDescent="0.25"/>
    <row r="920" s="7" customFormat="1" ht="27.6" customHeight="1" x14ac:dyDescent="0.25"/>
    <row r="921" s="7" customFormat="1" ht="27.6" customHeight="1" x14ac:dyDescent="0.25"/>
    <row r="922" s="7" customFormat="1" ht="27.6" customHeight="1" x14ac:dyDescent="0.25"/>
    <row r="923" s="7" customFormat="1" ht="27.6" customHeight="1" x14ac:dyDescent="0.25"/>
    <row r="924" s="7" customFormat="1" ht="27.6" customHeight="1" x14ac:dyDescent="0.25"/>
    <row r="925" s="7" customFormat="1" ht="27.6" customHeight="1" x14ac:dyDescent="0.25"/>
    <row r="926" s="7" customFormat="1" ht="27.6" customHeight="1" x14ac:dyDescent="0.25"/>
    <row r="927" s="7" customFormat="1" ht="27.6" customHeight="1" x14ac:dyDescent="0.25"/>
    <row r="928" s="7" customFormat="1" ht="27.6" customHeight="1" x14ac:dyDescent="0.25"/>
    <row r="929" s="7" customFormat="1" ht="27.6" customHeight="1" x14ac:dyDescent="0.25"/>
    <row r="930" s="7" customFormat="1" ht="27.6" customHeight="1" x14ac:dyDescent="0.25"/>
    <row r="931" s="7" customFormat="1" ht="27.6" customHeight="1" x14ac:dyDescent="0.25"/>
    <row r="932" s="7" customFormat="1" ht="27.6" customHeight="1" x14ac:dyDescent="0.25"/>
    <row r="933" s="7" customFormat="1" ht="27.6" customHeight="1" x14ac:dyDescent="0.25"/>
    <row r="934" s="7" customFormat="1" ht="27.6" customHeight="1" x14ac:dyDescent="0.25"/>
    <row r="935" s="7" customFormat="1" ht="27.6" customHeight="1" x14ac:dyDescent="0.25"/>
    <row r="936" s="7" customFormat="1" ht="27.6" customHeight="1" x14ac:dyDescent="0.25"/>
    <row r="937" s="7" customFormat="1" ht="27.6" customHeight="1" x14ac:dyDescent="0.25"/>
    <row r="938" s="7" customFormat="1" ht="27.6" customHeight="1" x14ac:dyDescent="0.25"/>
    <row r="939" s="7" customFormat="1" ht="27.6" customHeight="1" x14ac:dyDescent="0.25"/>
    <row r="940" s="7" customFormat="1" ht="27.6" customHeight="1" x14ac:dyDescent="0.25"/>
    <row r="941" s="7" customFormat="1" ht="27.6" customHeight="1" x14ac:dyDescent="0.25"/>
    <row r="942" s="7" customFormat="1" ht="27.6" customHeight="1" x14ac:dyDescent="0.25"/>
    <row r="943" s="7" customFormat="1" ht="27.6" customHeight="1" x14ac:dyDescent="0.25"/>
    <row r="944" s="7" customFormat="1" ht="27.6" customHeight="1" x14ac:dyDescent="0.25"/>
    <row r="945" s="7" customFormat="1" ht="27.6" customHeight="1" x14ac:dyDescent="0.25"/>
    <row r="946" s="7" customFormat="1" ht="27.6" customHeight="1" x14ac:dyDescent="0.25"/>
    <row r="947" s="7" customFormat="1" ht="27.6" customHeight="1" x14ac:dyDescent="0.25"/>
    <row r="948" s="7" customFormat="1" ht="27.6" customHeight="1" x14ac:dyDescent="0.25"/>
    <row r="949" s="7" customFormat="1" ht="27.6" customHeight="1" x14ac:dyDescent="0.25"/>
    <row r="950" s="7" customFormat="1" ht="27.6" customHeight="1" x14ac:dyDescent="0.25"/>
    <row r="951" s="7" customFormat="1" ht="27.6" customHeight="1" x14ac:dyDescent="0.25"/>
    <row r="952" s="7" customFormat="1" ht="27.6" customHeight="1" x14ac:dyDescent="0.25"/>
    <row r="953" s="7" customFormat="1" ht="27.6" customHeight="1" x14ac:dyDescent="0.25"/>
    <row r="954" s="7" customFormat="1" ht="27.6" customHeight="1" x14ac:dyDescent="0.25"/>
    <row r="955" s="7" customFormat="1" ht="27.6" customHeight="1" x14ac:dyDescent="0.25"/>
    <row r="956" s="7" customFormat="1" ht="27.6" customHeight="1" x14ac:dyDescent="0.25"/>
    <row r="957" s="7" customFormat="1" ht="27.6" customHeight="1" x14ac:dyDescent="0.25"/>
    <row r="958" s="7" customFormat="1" ht="27.6" customHeight="1" x14ac:dyDescent="0.25"/>
    <row r="959" s="7" customFormat="1" ht="27.6" customHeight="1" x14ac:dyDescent="0.25"/>
    <row r="960" s="7" customFormat="1" ht="27.6" customHeight="1" x14ac:dyDescent="0.25"/>
    <row r="961" s="7" customFormat="1" ht="27.6" customHeight="1" x14ac:dyDescent="0.25"/>
    <row r="962" s="7" customFormat="1" ht="27.6" customHeight="1" x14ac:dyDescent="0.25"/>
    <row r="963" s="7" customFormat="1" ht="27.6" customHeight="1" x14ac:dyDescent="0.25"/>
    <row r="964" s="7" customFormat="1" ht="27.6" customHeight="1" x14ac:dyDescent="0.25"/>
    <row r="965" s="7" customFormat="1" ht="27.6" customHeight="1" x14ac:dyDescent="0.25"/>
    <row r="966" s="7" customFormat="1" ht="27.6" customHeight="1" x14ac:dyDescent="0.25"/>
    <row r="967" s="7" customFormat="1" ht="27.6" customHeight="1" x14ac:dyDescent="0.25"/>
    <row r="968" s="7" customFormat="1" ht="27.6" customHeight="1" x14ac:dyDescent="0.25"/>
    <row r="969" s="7" customFormat="1" ht="27.6" customHeight="1" x14ac:dyDescent="0.25"/>
    <row r="970" s="7" customFormat="1" ht="27.6" customHeight="1" x14ac:dyDescent="0.25"/>
    <row r="971" s="7" customFormat="1" ht="27.6" customHeight="1" x14ac:dyDescent="0.25"/>
    <row r="972" s="7" customFormat="1" ht="27.6" customHeight="1" x14ac:dyDescent="0.25"/>
    <row r="973" s="7" customFormat="1" ht="27.6" customHeight="1" x14ac:dyDescent="0.25"/>
    <row r="974" s="7" customFormat="1" ht="27.6" customHeight="1" x14ac:dyDescent="0.25"/>
    <row r="975" s="7" customFormat="1" ht="27.6" customHeight="1" x14ac:dyDescent="0.25"/>
    <row r="976" s="7" customFormat="1" ht="27.6" customHeight="1" x14ac:dyDescent="0.25"/>
    <row r="977" s="7" customFormat="1" ht="27.6" customHeight="1" x14ac:dyDescent="0.25"/>
    <row r="978" s="7" customFormat="1" ht="27.6" customHeight="1" x14ac:dyDescent="0.25"/>
    <row r="979" s="7" customFormat="1" ht="27.6" customHeight="1" x14ac:dyDescent="0.25"/>
    <row r="980" s="7" customFormat="1" ht="27.6" customHeight="1" x14ac:dyDescent="0.25"/>
    <row r="981" s="7" customFormat="1" ht="27.6" customHeight="1" x14ac:dyDescent="0.25"/>
    <row r="982" s="7" customFormat="1" ht="27.6" customHeight="1" x14ac:dyDescent="0.25"/>
    <row r="983" s="7" customFormat="1" ht="27.6" customHeight="1" x14ac:dyDescent="0.25"/>
    <row r="984" s="7" customFormat="1" ht="27.6" customHeight="1" x14ac:dyDescent="0.25"/>
    <row r="985" s="7" customFormat="1" ht="27.6" customHeight="1" x14ac:dyDescent="0.25"/>
    <row r="986" s="7" customFormat="1" ht="27.6" customHeight="1" x14ac:dyDescent="0.25"/>
    <row r="987" s="7" customFormat="1" ht="27.6" customHeight="1" x14ac:dyDescent="0.25"/>
    <row r="988" s="7" customFormat="1" ht="27.6" customHeight="1" x14ac:dyDescent="0.25"/>
    <row r="989" s="7" customFormat="1" ht="27.6" customHeight="1" x14ac:dyDescent="0.25"/>
    <row r="990" s="7" customFormat="1" ht="27.6" customHeight="1" x14ac:dyDescent="0.25"/>
    <row r="991" s="7" customFormat="1" ht="27.6" customHeight="1" x14ac:dyDescent="0.25"/>
    <row r="992" s="7" customFormat="1" ht="27.6" customHeight="1" x14ac:dyDescent="0.25"/>
    <row r="993" s="7" customFormat="1" ht="27.6" customHeight="1" x14ac:dyDescent="0.25"/>
    <row r="994" s="7" customFormat="1" ht="27.6" customHeight="1" x14ac:dyDescent="0.25"/>
    <row r="995" s="7" customFormat="1" ht="27.6" customHeight="1" x14ac:dyDescent="0.25"/>
    <row r="996" s="7" customFormat="1" ht="27.6" customHeight="1" x14ac:dyDescent="0.25"/>
    <row r="997" s="7" customFormat="1" ht="27.6" customHeight="1" x14ac:dyDescent="0.25"/>
    <row r="998" s="7" customFormat="1" ht="27.6" customHeight="1" x14ac:dyDescent="0.25"/>
    <row r="999" s="7" customFormat="1" ht="27.6" customHeight="1" x14ac:dyDescent="0.25"/>
    <row r="1000" s="7" customFormat="1" ht="27.6" customHeight="1" x14ac:dyDescent="0.25"/>
    <row r="1001" s="7" customFormat="1" ht="27.6" customHeight="1" x14ac:dyDescent="0.25"/>
    <row r="1002" s="7" customFormat="1" ht="27.6" customHeight="1" x14ac:dyDescent="0.25"/>
    <row r="1003" s="7" customFormat="1" ht="27.6" customHeight="1" x14ac:dyDescent="0.25"/>
    <row r="1004" s="7" customFormat="1" ht="27.6" customHeight="1" x14ac:dyDescent="0.25"/>
    <row r="1005" s="7" customFormat="1" ht="27.6" customHeight="1" x14ac:dyDescent="0.25"/>
    <row r="1006" s="7" customFormat="1" ht="27.6" customHeight="1" x14ac:dyDescent="0.25"/>
    <row r="1007" s="7" customFormat="1" ht="27.6" customHeight="1" x14ac:dyDescent="0.25"/>
    <row r="1008" s="7" customFormat="1" ht="27.6" customHeight="1" x14ac:dyDescent="0.25"/>
    <row r="1009" s="7" customFormat="1" ht="27.6" customHeight="1" x14ac:dyDescent="0.25"/>
    <row r="1010" s="7" customFormat="1" ht="27.6" customHeight="1" x14ac:dyDescent="0.25"/>
    <row r="1011" s="7" customFormat="1" ht="27.6" customHeight="1" x14ac:dyDescent="0.25"/>
    <row r="1012" s="7" customFormat="1" ht="27.6" customHeight="1" x14ac:dyDescent="0.25"/>
    <row r="1013" s="7" customFormat="1" ht="27.6" customHeight="1" x14ac:dyDescent="0.25"/>
    <row r="1014" s="7" customFormat="1" ht="27.6" customHeight="1" x14ac:dyDescent="0.25"/>
    <row r="1015" s="7" customFormat="1" ht="27.6" customHeight="1" x14ac:dyDescent="0.25"/>
    <row r="1016" s="7" customFormat="1" ht="27.6" customHeight="1" x14ac:dyDescent="0.25"/>
    <row r="1017" s="7" customFormat="1" ht="27.6" customHeight="1" x14ac:dyDescent="0.25"/>
    <row r="1018" s="7" customFormat="1" ht="27.6" customHeight="1" x14ac:dyDescent="0.25"/>
    <row r="1019" s="7" customFormat="1" ht="27.6" customHeight="1" x14ac:dyDescent="0.25"/>
    <row r="1020" s="7" customFormat="1" ht="27.6" customHeight="1" x14ac:dyDescent="0.25"/>
    <row r="1021" s="7" customFormat="1" ht="27.6" customHeight="1" x14ac:dyDescent="0.25"/>
    <row r="1022" s="7" customFormat="1" ht="27.6" customHeight="1" x14ac:dyDescent="0.25"/>
    <row r="1023" s="7" customFormat="1" ht="27.6" customHeight="1" x14ac:dyDescent="0.25"/>
    <row r="1024" s="7" customFormat="1" ht="27.6" customHeight="1" x14ac:dyDescent="0.25"/>
    <row r="1025" s="7" customFormat="1" ht="27.6" customHeight="1" x14ac:dyDescent="0.25"/>
    <row r="1026" s="7" customFormat="1" ht="27.6" customHeight="1" x14ac:dyDescent="0.25"/>
    <row r="1027" s="7" customFormat="1" ht="27.6" customHeight="1" x14ac:dyDescent="0.25"/>
    <row r="1028" s="7" customFormat="1" ht="27.6" customHeight="1" x14ac:dyDescent="0.25"/>
    <row r="1029" s="7" customFormat="1" ht="27.6" customHeight="1" x14ac:dyDescent="0.25"/>
    <row r="1030" s="7" customFormat="1" ht="27.6" customHeight="1" x14ac:dyDescent="0.25"/>
    <row r="1031" s="7" customFormat="1" ht="27.6" customHeight="1" x14ac:dyDescent="0.25"/>
    <row r="1032" s="7" customFormat="1" ht="27.6" customHeight="1" x14ac:dyDescent="0.25"/>
    <row r="1033" s="7" customFormat="1" ht="27.6" customHeight="1" x14ac:dyDescent="0.25"/>
    <row r="1034" s="7" customFormat="1" ht="27.6" customHeight="1" x14ac:dyDescent="0.25"/>
    <row r="1035" s="7" customFormat="1" ht="27.6" customHeight="1" x14ac:dyDescent="0.25"/>
    <row r="1036" s="7" customFormat="1" ht="27.6" customHeight="1" x14ac:dyDescent="0.25"/>
    <row r="1037" s="7" customFormat="1" ht="27.6" customHeight="1" x14ac:dyDescent="0.25"/>
    <row r="1038" s="7" customFormat="1" ht="27.6" customHeight="1" x14ac:dyDescent="0.25"/>
    <row r="1039" s="7" customFormat="1" ht="27.6" customHeight="1" x14ac:dyDescent="0.25"/>
    <row r="1040" s="7" customFormat="1" ht="27.6" customHeight="1" x14ac:dyDescent="0.25"/>
    <row r="1041" s="7" customFormat="1" ht="27.6" customHeight="1" x14ac:dyDescent="0.25"/>
    <row r="1042" s="7" customFormat="1" ht="27.6" customHeight="1" x14ac:dyDescent="0.25"/>
    <row r="1043" s="7" customFormat="1" ht="27.6" customHeight="1" x14ac:dyDescent="0.25"/>
    <row r="1044" s="7" customFormat="1" ht="27.6" customHeight="1" x14ac:dyDescent="0.25"/>
    <row r="1045" s="7" customFormat="1" ht="27.6" customHeight="1" x14ac:dyDescent="0.25"/>
    <row r="1046" s="7" customFormat="1" ht="27.6" customHeight="1" x14ac:dyDescent="0.25"/>
    <row r="1047" s="7" customFormat="1" ht="27.6" customHeight="1" x14ac:dyDescent="0.25"/>
    <row r="1048" s="7" customFormat="1" ht="27.6" customHeight="1" x14ac:dyDescent="0.25"/>
    <row r="1049" s="7" customFormat="1" ht="27.6" customHeight="1" x14ac:dyDescent="0.25"/>
    <row r="1050" s="7" customFormat="1" ht="27.6" customHeight="1" x14ac:dyDescent="0.25"/>
    <row r="1051" s="7" customFormat="1" ht="27.6" customHeight="1" x14ac:dyDescent="0.25"/>
    <row r="1052" s="7" customFormat="1" ht="27.6" customHeight="1" x14ac:dyDescent="0.25"/>
    <row r="1053" s="7" customFormat="1" ht="27.6" customHeight="1" x14ac:dyDescent="0.25"/>
    <row r="1054" s="7" customFormat="1" ht="27.6" customHeight="1" x14ac:dyDescent="0.25"/>
    <row r="1055" s="7" customFormat="1" ht="27.6" customHeight="1" x14ac:dyDescent="0.25"/>
    <row r="1056" s="7" customFormat="1" ht="27.6" customHeight="1" x14ac:dyDescent="0.25"/>
    <row r="1057" s="7" customFormat="1" ht="27.6" customHeight="1" x14ac:dyDescent="0.25"/>
    <row r="1058" s="7" customFormat="1" ht="27.6" customHeight="1" x14ac:dyDescent="0.25"/>
    <row r="1059" s="7" customFormat="1" ht="27.6" customHeight="1" x14ac:dyDescent="0.25"/>
    <row r="1060" s="7" customFormat="1" ht="27.6" customHeight="1" x14ac:dyDescent="0.25"/>
    <row r="1061" s="7" customFormat="1" ht="27.6" customHeight="1" x14ac:dyDescent="0.25"/>
    <row r="1062" s="7" customFormat="1" ht="27.6" customHeight="1" x14ac:dyDescent="0.25"/>
    <row r="1063" s="7" customFormat="1" ht="27.6" customHeight="1" x14ac:dyDescent="0.25"/>
    <row r="1064" s="7" customFormat="1" ht="27.6" customHeight="1" x14ac:dyDescent="0.25"/>
    <row r="1065" s="7" customFormat="1" ht="27.6" customHeight="1" x14ac:dyDescent="0.25"/>
    <row r="1066" s="7" customFormat="1" ht="27.6" customHeight="1" x14ac:dyDescent="0.25"/>
    <row r="1067" s="7" customFormat="1" ht="27.6" customHeight="1" x14ac:dyDescent="0.25"/>
    <row r="1068" s="7" customFormat="1" ht="27.6" customHeight="1" x14ac:dyDescent="0.25"/>
    <row r="1069" s="7" customFormat="1" ht="27.6" customHeight="1" x14ac:dyDescent="0.25"/>
    <row r="1070" s="7" customFormat="1" ht="27.6" customHeight="1" x14ac:dyDescent="0.25"/>
    <row r="1071" s="7" customFormat="1" ht="27.6" customHeight="1" x14ac:dyDescent="0.25"/>
    <row r="1072" s="7" customFormat="1" ht="27.6" customHeight="1" x14ac:dyDescent="0.25"/>
    <row r="1073" s="7" customFormat="1" ht="27.6" customHeight="1" x14ac:dyDescent="0.25"/>
    <row r="1074" s="7" customFormat="1" ht="27.6" customHeight="1" x14ac:dyDescent="0.25"/>
    <row r="1075" s="7" customFormat="1" ht="27.6" customHeight="1" x14ac:dyDescent="0.25"/>
    <row r="1076" s="7" customFormat="1" ht="27.6" customHeight="1" x14ac:dyDescent="0.25"/>
    <row r="1077" s="7" customFormat="1" ht="27.6" customHeight="1" x14ac:dyDescent="0.25"/>
    <row r="1078" s="7" customFormat="1" ht="27.6" customHeight="1" x14ac:dyDescent="0.25"/>
    <row r="1079" s="7" customFormat="1" ht="27.6" customHeight="1" x14ac:dyDescent="0.25"/>
    <row r="1080" s="7" customFormat="1" ht="27.6" customHeight="1" x14ac:dyDescent="0.25"/>
    <row r="1081" s="7" customFormat="1" ht="27.6" customHeight="1" x14ac:dyDescent="0.25"/>
    <row r="1082" s="7" customFormat="1" ht="27.6" customHeight="1" x14ac:dyDescent="0.25"/>
    <row r="1083" s="7" customFormat="1" ht="27.6" customHeight="1" x14ac:dyDescent="0.25"/>
    <row r="1084" s="7" customFormat="1" ht="27.6" customHeight="1" x14ac:dyDescent="0.25"/>
    <row r="1085" s="7" customFormat="1" ht="27.6" customHeight="1" x14ac:dyDescent="0.25"/>
    <row r="1086" s="7" customFormat="1" ht="27.6" customHeight="1" x14ac:dyDescent="0.25"/>
    <row r="1087" s="7" customFormat="1" ht="27.6" customHeight="1" x14ac:dyDescent="0.25"/>
    <row r="1088" s="7" customFormat="1" ht="27.6" customHeight="1" x14ac:dyDescent="0.25"/>
    <row r="1089" s="7" customFormat="1" ht="27.6" customHeight="1" x14ac:dyDescent="0.25"/>
    <row r="1090" s="7" customFormat="1" ht="27.6" customHeight="1" x14ac:dyDescent="0.25"/>
    <row r="1091" s="7" customFormat="1" ht="27.6" customHeight="1" x14ac:dyDescent="0.25"/>
    <row r="1092" s="7" customFormat="1" ht="27.6" customHeight="1" x14ac:dyDescent="0.25"/>
    <row r="1093" s="7" customFormat="1" ht="27.6" customHeight="1" x14ac:dyDescent="0.25"/>
    <row r="1094" s="7" customFormat="1" ht="27.6" customHeight="1" x14ac:dyDescent="0.25"/>
    <row r="1095" s="7" customFormat="1" ht="27.6" customHeight="1" x14ac:dyDescent="0.25"/>
    <row r="1096" s="7" customFormat="1" ht="27.6" customHeight="1" x14ac:dyDescent="0.25"/>
    <row r="1097" s="7" customFormat="1" ht="27.6" customHeight="1" x14ac:dyDescent="0.25"/>
    <row r="1098" s="7" customFormat="1" ht="27.6" customHeight="1" x14ac:dyDescent="0.25"/>
    <row r="1099" s="7" customFormat="1" ht="27.6" customHeight="1" x14ac:dyDescent="0.25"/>
    <row r="1100" s="7" customFormat="1" ht="27.6" customHeight="1" x14ac:dyDescent="0.25"/>
    <row r="1101" s="7" customFormat="1" ht="27.6" customHeight="1" x14ac:dyDescent="0.25"/>
    <row r="1102" s="7" customFormat="1" ht="27.6" customHeight="1" x14ac:dyDescent="0.25"/>
    <row r="1103" s="7" customFormat="1" ht="27.6" customHeight="1" x14ac:dyDescent="0.25"/>
    <row r="1104" s="7" customFormat="1" ht="27.6" customHeight="1" x14ac:dyDescent="0.25"/>
    <row r="1105" s="7" customFormat="1" ht="27.6" customHeight="1" x14ac:dyDescent="0.25"/>
    <row r="1106" s="7" customFormat="1" ht="27.6" customHeight="1" x14ac:dyDescent="0.25"/>
    <row r="1107" s="7" customFormat="1" ht="27.6" customHeight="1" x14ac:dyDescent="0.25"/>
    <row r="1108" s="7" customFormat="1" ht="27.6" customHeight="1" x14ac:dyDescent="0.25"/>
    <row r="1109" s="7" customFormat="1" ht="27.6" customHeight="1" x14ac:dyDescent="0.25"/>
    <row r="1110" s="7" customFormat="1" ht="27.6" customHeight="1" x14ac:dyDescent="0.25"/>
    <row r="1111" s="7" customFormat="1" ht="27.6" customHeight="1" x14ac:dyDescent="0.25"/>
    <row r="1112" s="7" customFormat="1" ht="27.6" customHeight="1" x14ac:dyDescent="0.25"/>
    <row r="1113" s="7" customFormat="1" ht="27.6" customHeight="1" x14ac:dyDescent="0.25"/>
    <row r="1114" s="7" customFormat="1" ht="27.6" customHeight="1" x14ac:dyDescent="0.25"/>
    <row r="1115" s="7" customFormat="1" ht="27.6" customHeight="1" x14ac:dyDescent="0.25"/>
    <row r="1116" s="7" customFormat="1" ht="27.6" customHeight="1" x14ac:dyDescent="0.25"/>
    <row r="1117" s="7" customFormat="1" ht="27.6" customHeight="1" x14ac:dyDescent="0.25"/>
    <row r="1118" s="7" customFormat="1" ht="27.6" customHeight="1" x14ac:dyDescent="0.25"/>
    <row r="1119" s="7" customFormat="1" ht="27.6" customHeight="1" x14ac:dyDescent="0.25"/>
    <row r="1120" s="7" customFormat="1" ht="27.6" customHeight="1" x14ac:dyDescent="0.25"/>
    <row r="1121" s="7" customFormat="1" ht="27.6" customHeight="1" x14ac:dyDescent="0.25"/>
    <row r="1122" s="7" customFormat="1" ht="27.6" customHeight="1" x14ac:dyDescent="0.25"/>
    <row r="1123" s="7" customFormat="1" ht="27.6" customHeight="1" x14ac:dyDescent="0.25"/>
    <row r="1124" s="7" customFormat="1" ht="27.6" customHeight="1" x14ac:dyDescent="0.25"/>
    <row r="1125" s="7" customFormat="1" ht="27.6" customHeight="1" x14ac:dyDescent="0.25"/>
    <row r="1126" s="7" customFormat="1" ht="27.6" customHeight="1" x14ac:dyDescent="0.25"/>
    <row r="1127" s="7" customFormat="1" ht="27.6" customHeight="1" x14ac:dyDescent="0.25"/>
    <row r="1128" s="7" customFormat="1" ht="27.6" customHeight="1" x14ac:dyDescent="0.25"/>
    <row r="1129" s="7" customFormat="1" ht="27.6" customHeight="1" x14ac:dyDescent="0.25"/>
    <row r="1130" s="7" customFormat="1" ht="27.6" customHeight="1" x14ac:dyDescent="0.25"/>
    <row r="1131" s="7" customFormat="1" ht="27.6" customHeight="1" x14ac:dyDescent="0.25"/>
    <row r="1132" s="7" customFormat="1" ht="27.6" customHeight="1" x14ac:dyDescent="0.25"/>
    <row r="1133" s="7" customFormat="1" ht="27.6" customHeight="1" x14ac:dyDescent="0.25"/>
    <row r="1134" s="7" customFormat="1" ht="27.6" customHeight="1" x14ac:dyDescent="0.25"/>
    <row r="1135" s="7" customFormat="1" ht="27.6" customHeight="1" x14ac:dyDescent="0.25"/>
    <row r="1136" s="7" customFormat="1" ht="27.6" customHeight="1" x14ac:dyDescent="0.25"/>
    <row r="1137" s="7" customFormat="1" ht="27.6" customHeight="1" x14ac:dyDescent="0.25"/>
    <row r="1138" s="7" customFormat="1" ht="27.6" customHeight="1" x14ac:dyDescent="0.25"/>
    <row r="1139" s="7" customFormat="1" ht="27.6" customHeight="1" x14ac:dyDescent="0.25"/>
    <row r="1140" s="7" customFormat="1" ht="27.6" customHeight="1" x14ac:dyDescent="0.25"/>
    <row r="1141" s="7" customFormat="1" ht="27.6" customHeight="1" x14ac:dyDescent="0.25"/>
    <row r="1142" s="7" customFormat="1" ht="27.6" customHeight="1" x14ac:dyDescent="0.25"/>
    <row r="1143" s="7" customFormat="1" ht="27.6" customHeight="1" x14ac:dyDescent="0.25"/>
    <row r="1144" s="7" customFormat="1" ht="27.6" customHeight="1" x14ac:dyDescent="0.25"/>
    <row r="1145" s="7" customFormat="1" ht="27.6" customHeight="1" x14ac:dyDescent="0.25"/>
    <row r="1146" s="7" customFormat="1" ht="27.6" customHeight="1" x14ac:dyDescent="0.25"/>
    <row r="1147" s="7" customFormat="1" ht="27.6" customHeight="1" x14ac:dyDescent="0.25"/>
    <row r="1148" s="7" customFormat="1" ht="27.6" customHeight="1" x14ac:dyDescent="0.25"/>
    <row r="1149" s="7" customFormat="1" ht="27.6" customHeight="1" x14ac:dyDescent="0.25"/>
    <row r="1150" s="7" customFormat="1" ht="27.6" customHeight="1" x14ac:dyDescent="0.25"/>
    <row r="1151" s="7" customFormat="1" ht="27.6" customHeight="1" x14ac:dyDescent="0.25"/>
    <row r="1152" s="7" customFormat="1" ht="27.6" customHeight="1" x14ac:dyDescent="0.25"/>
    <row r="1153" s="7" customFormat="1" ht="27.6" customHeight="1" x14ac:dyDescent="0.25"/>
    <row r="1154" s="7" customFormat="1" ht="27.6" customHeight="1" x14ac:dyDescent="0.25"/>
    <row r="1155" s="7" customFormat="1" ht="27.6" customHeight="1" x14ac:dyDescent="0.25"/>
    <row r="1156" s="7" customFormat="1" ht="27.6" customHeight="1" x14ac:dyDescent="0.25"/>
    <row r="1157" s="7" customFormat="1" ht="27.6" customHeight="1" x14ac:dyDescent="0.25"/>
    <row r="1158" s="7" customFormat="1" ht="27.6" customHeight="1" x14ac:dyDescent="0.25"/>
    <row r="1159" s="7" customFormat="1" ht="27.6" customHeight="1" x14ac:dyDescent="0.25"/>
    <row r="1160" s="7" customFormat="1" ht="27.6" customHeight="1" x14ac:dyDescent="0.25"/>
    <row r="1161" s="7" customFormat="1" ht="27.6" customHeight="1" x14ac:dyDescent="0.25"/>
    <row r="1162" s="7" customFormat="1" ht="27.6" customHeight="1" x14ac:dyDescent="0.25"/>
    <row r="1163" s="7" customFormat="1" ht="27.6" customHeight="1" x14ac:dyDescent="0.25"/>
    <row r="1164" s="7" customFormat="1" ht="27.6" customHeight="1" x14ac:dyDescent="0.25"/>
    <row r="1165" s="7" customFormat="1" ht="27.6" customHeight="1" x14ac:dyDescent="0.25"/>
    <row r="1166" s="7" customFormat="1" ht="27.6" customHeight="1" x14ac:dyDescent="0.25"/>
    <row r="1167" s="7" customFormat="1" ht="27.6" customHeight="1" x14ac:dyDescent="0.25"/>
    <row r="1168" s="7" customFormat="1" ht="27.6" customHeight="1" x14ac:dyDescent="0.25"/>
    <row r="1169" s="7" customFormat="1" ht="27.6" customHeight="1" x14ac:dyDescent="0.25"/>
    <row r="1170" s="7" customFormat="1" ht="27.6" customHeight="1" x14ac:dyDescent="0.25"/>
    <row r="1171" s="7" customFormat="1" ht="27.6" customHeight="1" x14ac:dyDescent="0.25"/>
    <row r="1172" s="7" customFormat="1" ht="27.6" customHeight="1" x14ac:dyDescent="0.25"/>
    <row r="1173" s="7" customFormat="1" ht="27.6" customHeight="1" x14ac:dyDescent="0.25"/>
    <row r="1174" s="7" customFormat="1" ht="27.6" customHeight="1" x14ac:dyDescent="0.25"/>
    <row r="1175" s="7" customFormat="1" ht="27.6" customHeight="1" x14ac:dyDescent="0.25"/>
    <row r="1176" s="7" customFormat="1" ht="27.6" customHeight="1" x14ac:dyDescent="0.25"/>
    <row r="1177" s="7" customFormat="1" ht="27.6" customHeight="1" x14ac:dyDescent="0.25"/>
    <row r="1178" s="7" customFormat="1" ht="27.6" customHeight="1" x14ac:dyDescent="0.25"/>
    <row r="1179" s="7" customFormat="1" ht="27.6" customHeight="1" x14ac:dyDescent="0.25"/>
    <row r="1180" s="7" customFormat="1" ht="27.6" customHeight="1" x14ac:dyDescent="0.25"/>
    <row r="1181" s="7" customFormat="1" ht="27.6" customHeight="1" x14ac:dyDescent="0.25"/>
    <row r="1182" s="7" customFormat="1" ht="27.6" customHeight="1" x14ac:dyDescent="0.25"/>
    <row r="1183" s="7" customFormat="1" ht="27.6" customHeight="1" x14ac:dyDescent="0.25"/>
    <row r="1184" s="7" customFormat="1" ht="27.6" customHeight="1" x14ac:dyDescent="0.25"/>
    <row r="1185" s="7" customFormat="1" ht="27.6" customHeight="1" x14ac:dyDescent="0.25"/>
    <row r="1186" s="7" customFormat="1" ht="27.6" customHeight="1" x14ac:dyDescent="0.25"/>
    <row r="1187" s="7" customFormat="1" ht="27.6" customHeight="1" x14ac:dyDescent="0.25"/>
    <row r="1188" s="7" customFormat="1" ht="27.6" customHeight="1" x14ac:dyDescent="0.25"/>
    <row r="1189" s="7" customFormat="1" ht="27.6" customHeight="1" x14ac:dyDescent="0.25"/>
    <row r="1190" s="7" customFormat="1" ht="27.6" customHeight="1" x14ac:dyDescent="0.25"/>
    <row r="1191" s="7" customFormat="1" ht="27.6" customHeight="1" x14ac:dyDescent="0.25"/>
    <row r="1192" s="7" customFormat="1" ht="27.6" customHeight="1" x14ac:dyDescent="0.25"/>
    <row r="1193" s="7" customFormat="1" ht="27.6" customHeight="1" x14ac:dyDescent="0.25"/>
    <row r="1194" s="7" customFormat="1" ht="27.6" customHeight="1" x14ac:dyDescent="0.25"/>
    <row r="1195" s="7" customFormat="1" ht="27.6" customHeight="1" x14ac:dyDescent="0.25"/>
    <row r="1196" s="7" customFormat="1" ht="27.6" customHeight="1" x14ac:dyDescent="0.25"/>
    <row r="1197" s="7" customFormat="1" ht="27.6" customHeight="1" x14ac:dyDescent="0.25"/>
    <row r="1198" s="7" customFormat="1" ht="27.6" customHeight="1" x14ac:dyDescent="0.25"/>
    <row r="1199" s="7" customFormat="1" ht="27.6" customHeight="1" x14ac:dyDescent="0.25"/>
    <row r="1200" s="7" customFormat="1" ht="27.6" customHeight="1" x14ac:dyDescent="0.25"/>
    <row r="1201" s="7" customFormat="1" ht="27.6" customHeight="1" x14ac:dyDescent="0.25"/>
    <row r="1202" s="7" customFormat="1" ht="27.6" customHeight="1" x14ac:dyDescent="0.25"/>
    <row r="1203" s="7" customFormat="1" ht="27.6" customHeight="1" x14ac:dyDescent="0.25"/>
    <row r="1204" s="7" customFormat="1" ht="27.6" customHeight="1" x14ac:dyDescent="0.25"/>
    <row r="1205" s="7" customFormat="1" ht="27.6" customHeight="1" x14ac:dyDescent="0.25"/>
    <row r="1206" s="7" customFormat="1" ht="27.6" customHeight="1" x14ac:dyDescent="0.25"/>
    <row r="1207" s="7" customFormat="1" ht="27.6" customHeight="1" x14ac:dyDescent="0.25"/>
    <row r="1208" s="7" customFormat="1" ht="27.6" customHeight="1" x14ac:dyDescent="0.25"/>
    <row r="1209" s="7" customFormat="1" ht="27.6" customHeight="1" x14ac:dyDescent="0.25"/>
    <row r="1210" s="7" customFormat="1" ht="27.6" customHeight="1" x14ac:dyDescent="0.25"/>
    <row r="1211" s="7" customFormat="1" ht="27.6" customHeight="1" x14ac:dyDescent="0.25"/>
    <row r="1212" s="7" customFormat="1" ht="27.6" customHeight="1" x14ac:dyDescent="0.25"/>
    <row r="1213" s="7" customFormat="1" ht="27.6" customHeight="1" x14ac:dyDescent="0.25"/>
    <row r="1214" s="7" customFormat="1" ht="27.6" customHeight="1" x14ac:dyDescent="0.25"/>
    <row r="1215" s="7" customFormat="1" ht="27.6" customHeight="1" x14ac:dyDescent="0.25"/>
    <row r="1216" s="7" customFormat="1" ht="27.6" customHeight="1" x14ac:dyDescent="0.25"/>
    <row r="1217" s="7" customFormat="1" ht="27.6" customHeight="1" x14ac:dyDescent="0.25"/>
    <row r="1218" s="7" customFormat="1" ht="27.6" customHeight="1" x14ac:dyDescent="0.25"/>
    <row r="1219" s="7" customFormat="1" ht="27.6" customHeight="1" x14ac:dyDescent="0.25"/>
    <row r="1220" s="7" customFormat="1" ht="27.6" customHeight="1" x14ac:dyDescent="0.25"/>
    <row r="1221" s="7" customFormat="1" ht="27.6" customHeight="1" x14ac:dyDescent="0.25"/>
    <row r="1222" s="7" customFormat="1" ht="27.6" customHeight="1" x14ac:dyDescent="0.25"/>
    <row r="1223" s="7" customFormat="1" ht="27.6" customHeight="1" x14ac:dyDescent="0.25"/>
    <row r="1224" s="7" customFormat="1" ht="27.6" customHeight="1" x14ac:dyDescent="0.25"/>
    <row r="1225" s="7" customFormat="1" ht="27.6" customHeight="1" x14ac:dyDescent="0.25"/>
    <row r="1226" s="7" customFormat="1" ht="27.6" customHeight="1" x14ac:dyDescent="0.25"/>
    <row r="1227" s="7" customFormat="1" ht="27.6" customHeight="1" x14ac:dyDescent="0.25"/>
    <row r="1228" s="7" customFormat="1" ht="27.6" customHeight="1" x14ac:dyDescent="0.25"/>
    <row r="1229" s="7" customFormat="1" ht="27.6" customHeight="1" x14ac:dyDescent="0.25"/>
    <row r="1230" s="7" customFormat="1" ht="27.6" customHeight="1" x14ac:dyDescent="0.25"/>
    <row r="1231" s="7" customFormat="1" ht="27.6" customHeight="1" x14ac:dyDescent="0.25"/>
    <row r="1232" s="7" customFormat="1" ht="27.6" customHeight="1" x14ac:dyDescent="0.25"/>
    <row r="1233" s="7" customFormat="1" ht="27.6" customHeight="1" x14ac:dyDescent="0.25"/>
    <row r="1234" s="7" customFormat="1" ht="27.6" customHeight="1" x14ac:dyDescent="0.25"/>
    <row r="1235" s="7" customFormat="1" ht="27.6" customHeight="1" x14ac:dyDescent="0.25"/>
    <row r="1236" s="7" customFormat="1" ht="27.6" customHeight="1" x14ac:dyDescent="0.25"/>
    <row r="1237" s="7" customFormat="1" ht="27.6" customHeight="1" x14ac:dyDescent="0.25"/>
    <row r="1238" s="7" customFormat="1" ht="27.6" customHeight="1" x14ac:dyDescent="0.25"/>
    <row r="1239" s="7" customFormat="1" ht="27.6" customHeight="1" x14ac:dyDescent="0.25"/>
    <row r="1240" s="7" customFormat="1" ht="27.6" customHeight="1" x14ac:dyDescent="0.25"/>
    <row r="1241" s="7" customFormat="1" ht="27.6" customHeight="1" x14ac:dyDescent="0.25"/>
    <row r="1242" s="7" customFormat="1" ht="27.6" customHeight="1" x14ac:dyDescent="0.25"/>
    <row r="1243" s="7" customFormat="1" ht="27.6" customHeight="1" x14ac:dyDescent="0.25"/>
    <row r="1244" s="7" customFormat="1" ht="27.6" customHeight="1" x14ac:dyDescent="0.25"/>
    <row r="1245" s="7" customFormat="1" ht="27.6" customHeight="1" x14ac:dyDescent="0.25"/>
    <row r="1246" s="7" customFormat="1" ht="27.6" customHeight="1" x14ac:dyDescent="0.25"/>
    <row r="1247" s="7" customFormat="1" ht="27.6" customHeight="1" x14ac:dyDescent="0.25"/>
    <row r="1248" s="7" customFormat="1" ht="27.6" customHeight="1" x14ac:dyDescent="0.25"/>
    <row r="1249" s="7" customFormat="1" ht="27.6" customHeight="1" x14ac:dyDescent="0.25"/>
    <row r="1250" s="7" customFormat="1" ht="27.6" customHeight="1" x14ac:dyDescent="0.25"/>
    <row r="1251" s="7" customFormat="1" ht="27.6" customHeight="1" x14ac:dyDescent="0.25"/>
    <row r="1252" s="7" customFormat="1" ht="27.6" customHeight="1" x14ac:dyDescent="0.25"/>
    <row r="1253" s="7" customFormat="1" ht="27.6" customHeight="1" x14ac:dyDescent="0.25"/>
    <row r="1254" s="7" customFormat="1" ht="27.6" customHeight="1" x14ac:dyDescent="0.25"/>
    <row r="1255" s="7" customFormat="1" ht="27.6" customHeight="1" x14ac:dyDescent="0.25"/>
    <row r="1256" s="7" customFormat="1" ht="27.6" customHeight="1" x14ac:dyDescent="0.25"/>
    <row r="1257" s="7" customFormat="1" ht="27.6" customHeight="1" x14ac:dyDescent="0.25"/>
    <row r="1258" s="7" customFormat="1" ht="27.6" customHeight="1" x14ac:dyDescent="0.25"/>
    <row r="1259" s="7" customFormat="1" ht="27.6" customHeight="1" x14ac:dyDescent="0.25"/>
    <row r="1260" s="7" customFormat="1" ht="27.6" customHeight="1" x14ac:dyDescent="0.25"/>
    <row r="1261" s="7" customFormat="1" ht="27.6" customHeight="1" x14ac:dyDescent="0.25"/>
    <row r="1262" s="7" customFormat="1" ht="27.6" customHeight="1" x14ac:dyDescent="0.25"/>
    <row r="1263" s="7" customFormat="1" ht="27.6" customHeight="1" x14ac:dyDescent="0.25"/>
    <row r="1264" s="7" customFormat="1" ht="27.6" customHeight="1" x14ac:dyDescent="0.25"/>
    <row r="1265" s="7" customFormat="1" ht="27.6" customHeight="1" x14ac:dyDescent="0.25"/>
    <row r="1266" s="7" customFormat="1" ht="27.6" customHeight="1" x14ac:dyDescent="0.25"/>
    <row r="1267" s="7" customFormat="1" ht="27.6" customHeight="1" x14ac:dyDescent="0.25"/>
    <row r="1268" s="7" customFormat="1" ht="27.6" customHeight="1" x14ac:dyDescent="0.25"/>
    <row r="1269" s="7" customFormat="1" ht="27.6" customHeight="1" x14ac:dyDescent="0.25"/>
    <row r="1270" s="7" customFormat="1" ht="27.6" customHeight="1" x14ac:dyDescent="0.25"/>
    <row r="1271" s="7" customFormat="1" ht="27.6" customHeight="1" x14ac:dyDescent="0.25"/>
    <row r="1272" s="7" customFormat="1" ht="27.6" customHeight="1" x14ac:dyDescent="0.25"/>
    <row r="1273" s="7" customFormat="1" ht="27.6" customHeight="1" x14ac:dyDescent="0.25"/>
    <row r="1274" s="7" customFormat="1" ht="27.6" customHeight="1" x14ac:dyDescent="0.25"/>
    <row r="1275" s="7" customFormat="1" ht="27.6" customHeight="1" x14ac:dyDescent="0.25"/>
    <row r="1276" s="7" customFormat="1" ht="27.6" customHeight="1" x14ac:dyDescent="0.25"/>
    <row r="1277" s="7" customFormat="1" ht="27.6" customHeight="1" x14ac:dyDescent="0.25"/>
    <row r="1278" s="7" customFormat="1" ht="27.6" customHeight="1" x14ac:dyDescent="0.25"/>
    <row r="1279" s="7" customFormat="1" ht="27.6" customHeight="1" x14ac:dyDescent="0.25"/>
    <row r="1280" s="7" customFormat="1" ht="27.6" customHeight="1" x14ac:dyDescent="0.25"/>
    <row r="1281" s="7" customFormat="1" ht="27.6" customHeight="1" x14ac:dyDescent="0.25"/>
    <row r="1282" s="7" customFormat="1" ht="27.6" customHeight="1" x14ac:dyDescent="0.25"/>
    <row r="1283" s="7" customFormat="1" ht="27.6" customHeight="1" x14ac:dyDescent="0.25"/>
    <row r="1284" s="7" customFormat="1" ht="27.6" customHeight="1" x14ac:dyDescent="0.25"/>
    <row r="1285" s="7" customFormat="1" ht="27.6" customHeight="1" x14ac:dyDescent="0.25"/>
    <row r="1286" s="7" customFormat="1" ht="27.6" customHeight="1" x14ac:dyDescent="0.25"/>
    <row r="1287" s="7" customFormat="1" ht="27.6" customHeight="1" x14ac:dyDescent="0.25"/>
    <row r="1288" s="7" customFormat="1" ht="27.6" customHeight="1" x14ac:dyDescent="0.25"/>
    <row r="1289" s="7" customFormat="1" ht="27.6" customHeight="1" x14ac:dyDescent="0.25"/>
    <row r="1290" s="7" customFormat="1" ht="27.6" customHeight="1" x14ac:dyDescent="0.25"/>
    <row r="1291" s="7" customFormat="1" ht="27.6" customHeight="1" x14ac:dyDescent="0.25"/>
    <row r="1292" s="7" customFormat="1" ht="27.6" customHeight="1" x14ac:dyDescent="0.25"/>
    <row r="1293" s="7" customFormat="1" ht="27.6" customHeight="1" x14ac:dyDescent="0.25"/>
    <row r="1294" s="7" customFormat="1" ht="27.6" customHeight="1" x14ac:dyDescent="0.25"/>
    <row r="1295" s="7" customFormat="1" ht="27.6" customHeight="1" x14ac:dyDescent="0.25"/>
    <row r="1296" s="7" customFormat="1" ht="27.6" customHeight="1" x14ac:dyDescent="0.25"/>
    <row r="1297" s="7" customFormat="1" ht="27.6" customHeight="1" x14ac:dyDescent="0.25"/>
    <row r="1298" s="7" customFormat="1" ht="27.6" customHeight="1" x14ac:dyDescent="0.25"/>
    <row r="1299" s="7" customFormat="1" ht="27.6" customHeight="1" x14ac:dyDescent="0.25"/>
    <row r="1300" s="7" customFormat="1" ht="27.6" customHeight="1" x14ac:dyDescent="0.25"/>
    <row r="1301" s="7" customFormat="1" ht="27.6" customHeight="1" x14ac:dyDescent="0.25"/>
    <row r="1302" s="7" customFormat="1" ht="27.6" customHeight="1" x14ac:dyDescent="0.25"/>
    <row r="1303" s="7" customFormat="1" ht="27.6" customHeight="1" x14ac:dyDescent="0.25"/>
    <row r="1304" s="7" customFormat="1" ht="27.6" customHeight="1" x14ac:dyDescent="0.25"/>
    <row r="1305" s="7" customFormat="1" ht="27.6" customHeight="1" x14ac:dyDescent="0.25"/>
    <row r="1306" s="7" customFormat="1" ht="27.6" customHeight="1" x14ac:dyDescent="0.25"/>
    <row r="1307" s="7" customFormat="1" ht="27.6" customHeight="1" x14ac:dyDescent="0.25"/>
    <row r="1308" s="7" customFormat="1" ht="27.6" customHeight="1" x14ac:dyDescent="0.25"/>
    <row r="1309" s="7" customFormat="1" ht="27.6" customHeight="1" x14ac:dyDescent="0.25"/>
    <row r="1310" s="7" customFormat="1" ht="27.6" customHeight="1" x14ac:dyDescent="0.25"/>
    <row r="1311" s="7" customFormat="1" ht="27.6" customHeight="1" x14ac:dyDescent="0.25"/>
    <row r="1312" s="7" customFormat="1" ht="27.6" customHeight="1" x14ac:dyDescent="0.25"/>
    <row r="1313" s="7" customFormat="1" ht="27.6" customHeight="1" x14ac:dyDescent="0.25"/>
    <row r="1314" s="7" customFormat="1" ht="27.6" customHeight="1" x14ac:dyDescent="0.25"/>
    <row r="1315" s="7" customFormat="1" ht="27.6" customHeight="1" x14ac:dyDescent="0.25"/>
    <row r="1316" s="7" customFormat="1" ht="27.6" customHeight="1" x14ac:dyDescent="0.25"/>
    <row r="1317" s="7" customFormat="1" ht="27.6" customHeight="1" x14ac:dyDescent="0.25"/>
    <row r="1318" s="7" customFormat="1" ht="27.6" customHeight="1" x14ac:dyDescent="0.25"/>
    <row r="1319" s="7" customFormat="1" ht="27.6" customHeight="1" x14ac:dyDescent="0.25"/>
    <row r="1320" s="7" customFormat="1" ht="27.6" customHeight="1" x14ac:dyDescent="0.25"/>
    <row r="1321" s="7" customFormat="1" ht="27.6" customHeight="1" x14ac:dyDescent="0.25"/>
    <row r="1322" s="7" customFormat="1" ht="27.6" customHeight="1" x14ac:dyDescent="0.25"/>
    <row r="1323" s="7" customFormat="1" ht="27.6" customHeight="1" x14ac:dyDescent="0.25"/>
    <row r="1324" s="7" customFormat="1" ht="27.6" customHeight="1" x14ac:dyDescent="0.25"/>
    <row r="1325" s="7" customFormat="1" ht="27.6" customHeight="1" x14ac:dyDescent="0.25"/>
    <row r="1326" s="7" customFormat="1" ht="27.6" customHeight="1" x14ac:dyDescent="0.25"/>
    <row r="1327" s="7" customFormat="1" ht="27.6" customHeight="1" x14ac:dyDescent="0.25"/>
    <row r="1328" s="7" customFormat="1" ht="27.6" customHeight="1" x14ac:dyDescent="0.25"/>
    <row r="1329" s="7" customFormat="1" ht="27.6" customHeight="1" x14ac:dyDescent="0.25"/>
    <row r="1330" s="7" customFormat="1" ht="27.6" customHeight="1" x14ac:dyDescent="0.25"/>
    <row r="1331" s="7" customFormat="1" ht="27.6" customHeight="1" x14ac:dyDescent="0.25"/>
    <row r="1332" s="7" customFormat="1" ht="27.6" customHeight="1" x14ac:dyDescent="0.25"/>
    <row r="1333" s="7" customFormat="1" ht="27.6" customHeight="1" x14ac:dyDescent="0.25"/>
    <row r="1334" s="7" customFormat="1" ht="27.6" customHeight="1" x14ac:dyDescent="0.25"/>
    <row r="1335" s="7" customFormat="1" ht="27.6" customHeight="1" x14ac:dyDescent="0.25"/>
    <row r="1336" s="7" customFormat="1" ht="27.6" customHeight="1" x14ac:dyDescent="0.25"/>
    <row r="1337" s="7" customFormat="1" ht="27.6" customHeight="1" x14ac:dyDescent="0.25"/>
    <row r="1338" s="7" customFormat="1" ht="27.6" customHeight="1" x14ac:dyDescent="0.25"/>
    <row r="1339" s="7" customFormat="1" ht="27.6" customHeight="1" x14ac:dyDescent="0.25"/>
    <row r="1340" s="7" customFormat="1" ht="27.6" customHeight="1" x14ac:dyDescent="0.25"/>
    <row r="1341" s="7" customFormat="1" ht="27.6" customHeight="1" x14ac:dyDescent="0.25"/>
    <row r="1342" s="7" customFormat="1" ht="27.6" customHeight="1" x14ac:dyDescent="0.25"/>
    <row r="1343" s="7" customFormat="1" ht="27.6" customHeight="1" x14ac:dyDescent="0.25"/>
    <row r="1344" s="7" customFormat="1" ht="27.6" customHeight="1" x14ac:dyDescent="0.25"/>
    <row r="1345" s="7" customFormat="1" ht="27.6" customHeight="1" x14ac:dyDescent="0.25"/>
    <row r="1346" s="7" customFormat="1" ht="27.6" customHeight="1" x14ac:dyDescent="0.25"/>
    <row r="1347" s="7" customFormat="1" ht="27.6" customHeight="1" x14ac:dyDescent="0.25"/>
    <row r="1348" s="7" customFormat="1" ht="27.6" customHeight="1" x14ac:dyDescent="0.25"/>
    <row r="1349" s="7" customFormat="1" ht="27.6" customHeight="1" x14ac:dyDescent="0.25"/>
    <row r="1350" s="7" customFormat="1" ht="27.6" customHeight="1" x14ac:dyDescent="0.25"/>
    <row r="1351" s="7" customFormat="1" ht="27.6" customHeight="1" x14ac:dyDescent="0.25"/>
    <row r="1352" s="7" customFormat="1" ht="27.6" customHeight="1" x14ac:dyDescent="0.25"/>
    <row r="1353" s="7" customFormat="1" ht="27.6" customHeight="1" x14ac:dyDescent="0.25"/>
    <row r="1354" s="7" customFormat="1" ht="27.6" customHeight="1" x14ac:dyDescent="0.25"/>
    <row r="1355" s="7" customFormat="1" ht="27.6" customHeight="1" x14ac:dyDescent="0.25"/>
    <row r="1356" s="7" customFormat="1" ht="27.6" customHeight="1" x14ac:dyDescent="0.25"/>
    <row r="1357" s="7" customFormat="1" ht="27.6" customHeight="1" x14ac:dyDescent="0.25"/>
    <row r="1358" s="7" customFormat="1" ht="27.6" customHeight="1" x14ac:dyDescent="0.25"/>
    <row r="1359" s="7" customFormat="1" ht="27.6" customHeight="1" x14ac:dyDescent="0.25"/>
    <row r="1360" s="7" customFormat="1" ht="27.6" customHeight="1" x14ac:dyDescent="0.25"/>
    <row r="1361" s="7" customFormat="1" ht="27.6" customHeight="1" x14ac:dyDescent="0.25"/>
    <row r="1362" s="7" customFormat="1" ht="27.6" customHeight="1" x14ac:dyDescent="0.25"/>
    <row r="1363" s="7" customFormat="1" ht="27.6" customHeight="1" x14ac:dyDescent="0.25"/>
    <row r="1364" s="7" customFormat="1" ht="27.6" customHeight="1" x14ac:dyDescent="0.25"/>
    <row r="1365" s="7" customFormat="1" ht="27.6" customHeight="1" x14ac:dyDescent="0.25"/>
    <row r="1366" s="7" customFormat="1" ht="27.6" customHeight="1" x14ac:dyDescent="0.25"/>
    <row r="1367" s="7" customFormat="1" ht="27.6" customHeight="1" x14ac:dyDescent="0.25"/>
    <row r="1368" s="7" customFormat="1" ht="27.6" customHeight="1" x14ac:dyDescent="0.25"/>
    <row r="1369" s="7" customFormat="1" ht="27.6" customHeight="1" x14ac:dyDescent="0.25"/>
    <row r="1370" s="7" customFormat="1" ht="27.6" customHeight="1" x14ac:dyDescent="0.25"/>
    <row r="1371" s="7" customFormat="1" ht="27.6" customHeight="1" x14ac:dyDescent="0.25"/>
    <row r="1372" s="7" customFormat="1" ht="27.6" customHeight="1" x14ac:dyDescent="0.25"/>
    <row r="1373" s="7" customFormat="1" ht="27.6" customHeight="1" x14ac:dyDescent="0.25"/>
    <row r="1374" s="7" customFormat="1" ht="27.6" customHeight="1" x14ac:dyDescent="0.25"/>
    <row r="1375" s="7" customFormat="1" ht="27.6" customHeight="1" x14ac:dyDescent="0.25"/>
    <row r="1376" s="7" customFormat="1" ht="27.6" customHeight="1" x14ac:dyDescent="0.25"/>
    <row r="1377" s="7" customFormat="1" ht="27.6" customHeight="1" x14ac:dyDescent="0.25"/>
    <row r="1378" s="7" customFormat="1" ht="27.6" customHeight="1" x14ac:dyDescent="0.25"/>
    <row r="1379" s="7" customFormat="1" ht="27.6" customHeight="1" x14ac:dyDescent="0.25"/>
    <row r="1380" s="7" customFormat="1" ht="27.6" customHeight="1" x14ac:dyDescent="0.25"/>
    <row r="1381" s="7" customFormat="1" ht="27.6" customHeight="1" x14ac:dyDescent="0.25"/>
    <row r="1382" s="7" customFormat="1" ht="27.6" customHeight="1" x14ac:dyDescent="0.25"/>
    <row r="1383" s="7" customFormat="1" ht="27.6" customHeight="1" x14ac:dyDescent="0.25"/>
    <row r="1384" s="7" customFormat="1" ht="27.6" customHeight="1" x14ac:dyDescent="0.25"/>
    <row r="1385" s="7" customFormat="1" ht="27.6" customHeight="1" x14ac:dyDescent="0.25"/>
    <row r="1386" s="7" customFormat="1" ht="27.6" customHeight="1" x14ac:dyDescent="0.25"/>
    <row r="1387" s="7" customFormat="1" ht="27.6" customHeight="1" x14ac:dyDescent="0.25"/>
    <row r="1388" s="7" customFormat="1" ht="27.6" customHeight="1" x14ac:dyDescent="0.25"/>
    <row r="1389" s="7" customFormat="1" ht="27.6" customHeight="1" x14ac:dyDescent="0.25"/>
    <row r="1390" s="7" customFormat="1" ht="27.6" customHeight="1" x14ac:dyDescent="0.25"/>
    <row r="1391" s="7" customFormat="1" ht="27.6" customHeight="1" x14ac:dyDescent="0.25"/>
    <row r="1392" s="7" customFormat="1" ht="27.6" customHeight="1" x14ac:dyDescent="0.25"/>
    <row r="1393" s="7" customFormat="1" ht="27.6" customHeight="1" x14ac:dyDescent="0.25"/>
    <row r="1394" s="7" customFormat="1" ht="27.6" customHeight="1" x14ac:dyDescent="0.25"/>
    <row r="1395" s="7" customFormat="1" ht="27.6" customHeight="1" x14ac:dyDescent="0.25"/>
    <row r="1396" s="7" customFormat="1" ht="27.6" customHeight="1" x14ac:dyDescent="0.25"/>
    <row r="1397" s="7" customFormat="1" ht="27.6" customHeight="1" x14ac:dyDescent="0.25"/>
    <row r="1398" s="7" customFormat="1" ht="27.6" customHeight="1" x14ac:dyDescent="0.25"/>
    <row r="1399" s="7" customFormat="1" ht="27.6" customHeight="1" x14ac:dyDescent="0.25"/>
    <row r="1400" s="7" customFormat="1" ht="27.6" customHeight="1" x14ac:dyDescent="0.25"/>
    <row r="1401" s="7" customFormat="1" ht="27.6" customHeight="1" x14ac:dyDescent="0.25"/>
    <row r="1402" s="7" customFormat="1" ht="27.6" customHeight="1" x14ac:dyDescent="0.25"/>
    <row r="1403" s="7" customFormat="1" ht="27.6" customHeight="1" x14ac:dyDescent="0.25"/>
    <row r="1404" s="7" customFormat="1" ht="27.6" customHeight="1" x14ac:dyDescent="0.25"/>
    <row r="1405" s="7" customFormat="1" ht="27.6" customHeight="1" x14ac:dyDescent="0.25"/>
    <row r="1406" s="7" customFormat="1" ht="27.6" customHeight="1" x14ac:dyDescent="0.25"/>
    <row r="1407" s="7" customFormat="1" ht="27.6" customHeight="1" x14ac:dyDescent="0.25"/>
    <row r="1408" s="7" customFormat="1" ht="27.6" customHeight="1" x14ac:dyDescent="0.25"/>
    <row r="1409" s="7" customFormat="1" ht="27.6" customHeight="1" x14ac:dyDescent="0.25"/>
    <row r="1410" s="7" customFormat="1" ht="27.6" customHeight="1" x14ac:dyDescent="0.25"/>
    <row r="1411" s="7" customFormat="1" ht="27.6" customHeight="1" x14ac:dyDescent="0.25"/>
    <row r="1412" s="7" customFormat="1" ht="27.6" customHeight="1" x14ac:dyDescent="0.25"/>
    <row r="1413" s="7" customFormat="1" ht="27.6" customHeight="1" x14ac:dyDescent="0.25"/>
    <row r="1414" s="7" customFormat="1" ht="27.6" customHeight="1" x14ac:dyDescent="0.25"/>
    <row r="1415" s="7" customFormat="1" ht="27.6" customHeight="1" x14ac:dyDescent="0.25"/>
    <row r="1416" s="7" customFormat="1" ht="27.6" customHeight="1" x14ac:dyDescent="0.25"/>
    <row r="1417" s="7" customFormat="1" ht="27.6" customHeight="1" x14ac:dyDescent="0.25"/>
    <row r="1418" s="7" customFormat="1" ht="27.6" customHeight="1" x14ac:dyDescent="0.25"/>
    <row r="1419" s="7" customFormat="1" ht="27.6" customHeight="1" x14ac:dyDescent="0.25"/>
    <row r="1420" s="7" customFormat="1" ht="27.6" customHeight="1" x14ac:dyDescent="0.25"/>
    <row r="1421" s="7" customFormat="1" ht="27.6" customHeight="1" x14ac:dyDescent="0.25"/>
    <row r="1422" s="7" customFormat="1" ht="27.6" customHeight="1" x14ac:dyDescent="0.25"/>
    <row r="1423" s="7" customFormat="1" ht="27.6" customHeight="1" x14ac:dyDescent="0.25"/>
    <row r="1424" s="7" customFormat="1" ht="27.6" customHeight="1" x14ac:dyDescent="0.25"/>
    <row r="1425" s="7" customFormat="1" ht="27.6" customHeight="1" x14ac:dyDescent="0.25"/>
    <row r="1426" s="7" customFormat="1" ht="27.6" customHeight="1" x14ac:dyDescent="0.25"/>
    <row r="1427" s="7" customFormat="1" ht="27.6" customHeight="1" x14ac:dyDescent="0.25"/>
    <row r="1428" s="7" customFormat="1" ht="27.6" customHeight="1" x14ac:dyDescent="0.25"/>
    <row r="1429" s="7" customFormat="1" ht="27.6" customHeight="1" x14ac:dyDescent="0.25"/>
    <row r="1430" s="7" customFormat="1" ht="27.6" customHeight="1" x14ac:dyDescent="0.25"/>
    <row r="1431" s="7" customFormat="1" ht="27.6" customHeight="1" x14ac:dyDescent="0.25"/>
    <row r="1432" s="7" customFormat="1" ht="27.6" customHeight="1" x14ac:dyDescent="0.25"/>
    <row r="1433" s="7" customFormat="1" ht="27.6" customHeight="1" x14ac:dyDescent="0.25"/>
    <row r="1434" s="7" customFormat="1" ht="27.6" customHeight="1" x14ac:dyDescent="0.25"/>
    <row r="1435" s="7" customFormat="1" ht="27.6" customHeight="1" x14ac:dyDescent="0.25"/>
    <row r="1436" s="7" customFormat="1" ht="27.6" customHeight="1" x14ac:dyDescent="0.25"/>
    <row r="1437" s="7" customFormat="1" ht="27.6" customHeight="1" x14ac:dyDescent="0.25"/>
    <row r="1438" s="7" customFormat="1" ht="27.6" customHeight="1" x14ac:dyDescent="0.25"/>
    <row r="1439" s="7" customFormat="1" ht="27.6" customHeight="1" x14ac:dyDescent="0.25"/>
    <row r="1440" s="7" customFormat="1" ht="27.6" customHeight="1" x14ac:dyDescent="0.25"/>
    <row r="1441" s="7" customFormat="1" ht="27.6" customHeight="1" x14ac:dyDescent="0.25"/>
    <row r="1442" s="7" customFormat="1" ht="27.6" customHeight="1" x14ac:dyDescent="0.25"/>
    <row r="1443" s="7" customFormat="1" ht="27.6" customHeight="1" x14ac:dyDescent="0.25"/>
    <row r="1444" s="7" customFormat="1" ht="27.6" customHeight="1" x14ac:dyDescent="0.25"/>
    <row r="1445" s="7" customFormat="1" ht="27.6" customHeight="1" x14ac:dyDescent="0.25"/>
    <row r="1446" s="7" customFormat="1" ht="27.6" customHeight="1" x14ac:dyDescent="0.25"/>
    <row r="1447" s="7" customFormat="1" ht="27.6" customHeight="1" x14ac:dyDescent="0.25"/>
    <row r="1448" s="7" customFormat="1" ht="27.6" customHeight="1" x14ac:dyDescent="0.25"/>
    <row r="1449" s="7" customFormat="1" ht="27.6" customHeight="1" x14ac:dyDescent="0.25"/>
    <row r="1450" s="7" customFormat="1" ht="27.6" customHeight="1" x14ac:dyDescent="0.25"/>
    <row r="1451" s="7" customFormat="1" ht="27.6" customHeight="1" x14ac:dyDescent="0.25"/>
    <row r="1452" s="7" customFormat="1" ht="27.6" customHeight="1" x14ac:dyDescent="0.25"/>
    <row r="1453" s="7" customFormat="1" ht="27.6" customHeight="1" x14ac:dyDescent="0.25"/>
    <row r="1454" s="7" customFormat="1" ht="27.6" customHeight="1" x14ac:dyDescent="0.25"/>
    <row r="1455" s="7" customFormat="1" ht="27.6" customHeight="1" x14ac:dyDescent="0.25"/>
    <row r="1456" s="7" customFormat="1" ht="27.6" customHeight="1" x14ac:dyDescent="0.25"/>
    <row r="1457" s="7" customFormat="1" ht="27.6" customHeight="1" x14ac:dyDescent="0.25"/>
    <row r="1458" s="7" customFormat="1" ht="27.6" customHeight="1" x14ac:dyDescent="0.25"/>
    <row r="1459" s="7" customFormat="1" ht="27.6" customHeight="1" x14ac:dyDescent="0.25"/>
    <row r="1460" s="7" customFormat="1" ht="27.6" customHeight="1" x14ac:dyDescent="0.25"/>
    <row r="1461" s="7" customFormat="1" ht="27.6" customHeight="1" x14ac:dyDescent="0.25"/>
    <row r="1462" s="7" customFormat="1" ht="27.6" customHeight="1" x14ac:dyDescent="0.25"/>
    <row r="1463" s="7" customFormat="1" ht="27.6" customHeight="1" x14ac:dyDescent="0.25"/>
    <row r="1464" s="7" customFormat="1" ht="27.6" customHeight="1" x14ac:dyDescent="0.25"/>
    <row r="1465" s="7" customFormat="1" ht="27.6" customHeight="1" x14ac:dyDescent="0.25"/>
    <row r="1466" s="7" customFormat="1" ht="27.6" customHeight="1" x14ac:dyDescent="0.25"/>
    <row r="1467" s="7" customFormat="1" ht="27.6" customHeight="1" x14ac:dyDescent="0.25"/>
    <row r="1468" s="7" customFormat="1" ht="27.6" customHeight="1" x14ac:dyDescent="0.25"/>
    <row r="1469" s="7" customFormat="1" ht="27.6" customHeight="1" x14ac:dyDescent="0.25"/>
    <row r="1470" s="7" customFormat="1" ht="27.6" customHeight="1" x14ac:dyDescent="0.25"/>
    <row r="1471" s="7" customFormat="1" ht="27.6" customHeight="1" x14ac:dyDescent="0.25"/>
    <row r="1472" s="7" customFormat="1" ht="27.6" customHeight="1" x14ac:dyDescent="0.25"/>
    <row r="1473" s="7" customFormat="1" ht="27.6" customHeight="1" x14ac:dyDescent="0.25"/>
    <row r="1474" s="7" customFormat="1" ht="27.6" customHeight="1" x14ac:dyDescent="0.25"/>
    <row r="1475" s="7" customFormat="1" ht="27.6" customHeight="1" x14ac:dyDescent="0.25"/>
    <row r="1476" s="7" customFormat="1" ht="27.6" customHeight="1" x14ac:dyDescent="0.25"/>
    <row r="1477" s="7" customFormat="1" ht="27.6" customHeight="1" x14ac:dyDescent="0.25"/>
    <row r="1478" s="7" customFormat="1" ht="27.6" customHeight="1" x14ac:dyDescent="0.25"/>
    <row r="1479" s="7" customFormat="1" ht="27.6" customHeight="1" x14ac:dyDescent="0.25"/>
    <row r="1480" s="7" customFormat="1" ht="27.6" customHeight="1" x14ac:dyDescent="0.25"/>
    <row r="1481" s="7" customFormat="1" ht="27.6" customHeight="1" x14ac:dyDescent="0.25"/>
    <row r="1482" s="7" customFormat="1" ht="27.6" customHeight="1" x14ac:dyDescent="0.25"/>
    <row r="1483" s="7" customFormat="1" ht="27.6" customHeight="1" x14ac:dyDescent="0.25"/>
    <row r="1484" s="7" customFormat="1" ht="27.6" customHeight="1" x14ac:dyDescent="0.25"/>
    <row r="1485" s="7" customFormat="1" ht="27.6" customHeight="1" x14ac:dyDescent="0.25"/>
    <row r="1486" s="7" customFormat="1" ht="27.6" customHeight="1" x14ac:dyDescent="0.25"/>
    <row r="1487" s="7" customFormat="1" ht="27.6" customHeight="1" x14ac:dyDescent="0.25"/>
    <row r="1488" s="7" customFormat="1" ht="27.6" customHeight="1" x14ac:dyDescent="0.25"/>
    <row r="1489" s="7" customFormat="1" ht="27.6" customHeight="1" x14ac:dyDescent="0.25"/>
    <row r="1490" s="7" customFormat="1" ht="27.6" customHeight="1" x14ac:dyDescent="0.25"/>
    <row r="1491" s="7" customFormat="1" ht="27.6" customHeight="1" x14ac:dyDescent="0.25"/>
    <row r="1492" s="7" customFormat="1" ht="27.6" customHeight="1" x14ac:dyDescent="0.25"/>
    <row r="1493" s="7" customFormat="1" ht="27.6" customHeight="1" x14ac:dyDescent="0.25"/>
    <row r="1494" s="7" customFormat="1" ht="27.6" customHeight="1" x14ac:dyDescent="0.25"/>
    <row r="1495" s="7" customFormat="1" ht="27.6" customHeight="1" x14ac:dyDescent="0.25"/>
    <row r="1496" s="7" customFormat="1" ht="27.6" customHeight="1" x14ac:dyDescent="0.25"/>
    <row r="1497" s="7" customFormat="1" ht="27.6" customHeight="1" x14ac:dyDescent="0.25"/>
    <row r="1498" s="7" customFormat="1" ht="27.6" customHeight="1" x14ac:dyDescent="0.25"/>
    <row r="1499" s="7" customFormat="1" ht="27.6" customHeight="1" x14ac:dyDescent="0.25"/>
    <row r="1500" s="7" customFormat="1" ht="27.6" customHeight="1" x14ac:dyDescent="0.25"/>
    <row r="1501" s="7" customFormat="1" ht="27.6" customHeight="1" x14ac:dyDescent="0.25"/>
    <row r="1502" s="7" customFormat="1" ht="27.6" customHeight="1" x14ac:dyDescent="0.25"/>
    <row r="1503" s="7" customFormat="1" ht="27.6" customHeight="1" x14ac:dyDescent="0.25"/>
    <row r="1504" s="7" customFormat="1" ht="27.6" customHeight="1" x14ac:dyDescent="0.25"/>
    <row r="1505" s="7" customFormat="1" ht="27.6" customHeight="1" x14ac:dyDescent="0.25"/>
    <row r="1506" s="7" customFormat="1" ht="27.6" customHeight="1" x14ac:dyDescent="0.25"/>
    <row r="1507" s="7" customFormat="1" ht="27.6" customHeight="1" x14ac:dyDescent="0.25"/>
    <row r="1508" s="7" customFormat="1" ht="27.6" customHeight="1" x14ac:dyDescent="0.25"/>
    <row r="1509" s="7" customFormat="1" ht="27.6" customHeight="1" x14ac:dyDescent="0.25"/>
    <row r="1510" s="7" customFormat="1" ht="27.6" customHeight="1" x14ac:dyDescent="0.25"/>
    <row r="1511" s="7" customFormat="1" ht="27.6" customHeight="1" x14ac:dyDescent="0.25"/>
    <row r="1512" s="7" customFormat="1" ht="27.6" customHeight="1" x14ac:dyDescent="0.25"/>
    <row r="1513" s="7" customFormat="1" ht="27.6" customHeight="1" x14ac:dyDescent="0.25"/>
    <row r="1514" s="7" customFormat="1" ht="27.6" customHeight="1" x14ac:dyDescent="0.25"/>
    <row r="1515" s="7" customFormat="1" ht="27.6" customHeight="1" x14ac:dyDescent="0.25"/>
    <row r="1516" s="7" customFormat="1" ht="27.6" customHeight="1" x14ac:dyDescent="0.25"/>
    <row r="1517" s="7" customFormat="1" ht="27.6" customHeight="1" x14ac:dyDescent="0.25"/>
    <row r="1518" s="7" customFormat="1" ht="27.6" customHeight="1" x14ac:dyDescent="0.25"/>
    <row r="1519" s="7" customFormat="1" ht="27.6" customHeight="1" x14ac:dyDescent="0.25"/>
    <row r="1520" s="7" customFormat="1" ht="27.6" customHeight="1" x14ac:dyDescent="0.25"/>
    <row r="1521" s="7" customFormat="1" ht="27.6" customHeight="1" x14ac:dyDescent="0.25"/>
    <row r="1522" s="7" customFormat="1" ht="27.6" customHeight="1" x14ac:dyDescent="0.25"/>
    <row r="1523" s="7" customFormat="1" ht="27.6" customHeight="1" x14ac:dyDescent="0.25"/>
    <row r="1524" s="7" customFormat="1" ht="27.6" customHeight="1" x14ac:dyDescent="0.25"/>
    <row r="1525" s="7" customFormat="1" ht="27.6" customHeight="1" x14ac:dyDescent="0.25"/>
    <row r="1526" s="7" customFormat="1" ht="27.6" customHeight="1" x14ac:dyDescent="0.25"/>
    <row r="1527" s="7" customFormat="1" ht="27.6" customHeight="1" x14ac:dyDescent="0.25"/>
    <row r="1528" s="7" customFormat="1" ht="27.6" customHeight="1" x14ac:dyDescent="0.25"/>
    <row r="1529" s="7" customFormat="1" ht="27.6" customHeight="1" x14ac:dyDescent="0.25"/>
    <row r="1530" s="7" customFormat="1" ht="27.6" customHeight="1" x14ac:dyDescent="0.25"/>
    <row r="1531" s="7" customFormat="1" ht="27.6" customHeight="1" x14ac:dyDescent="0.25"/>
    <row r="1532" s="7" customFormat="1" ht="27.6" customHeight="1" x14ac:dyDescent="0.25"/>
    <row r="1533" s="7" customFormat="1" ht="27.6" customHeight="1" x14ac:dyDescent="0.25"/>
    <row r="1534" s="7" customFormat="1" ht="27.6" customHeight="1" x14ac:dyDescent="0.25"/>
    <row r="1535" s="7" customFormat="1" ht="27.6" customHeight="1" x14ac:dyDescent="0.25"/>
    <row r="1536" s="7" customFormat="1" ht="27.6" customHeight="1" x14ac:dyDescent="0.25"/>
    <row r="1537" s="7" customFormat="1" ht="27.6" customHeight="1" x14ac:dyDescent="0.25"/>
    <row r="1538" s="7" customFormat="1" ht="27.6" customHeight="1" x14ac:dyDescent="0.25"/>
    <row r="1539" s="7" customFormat="1" ht="27.6" customHeight="1" x14ac:dyDescent="0.25"/>
    <row r="1540" s="7" customFormat="1" ht="27.6" customHeight="1" x14ac:dyDescent="0.25"/>
    <row r="1541" s="7" customFormat="1" ht="27.6" customHeight="1" x14ac:dyDescent="0.25"/>
    <row r="1542" s="7" customFormat="1" ht="27.6" customHeight="1" x14ac:dyDescent="0.25"/>
    <row r="1543" s="7" customFormat="1" ht="27.6" customHeight="1" x14ac:dyDescent="0.25"/>
    <row r="1544" s="7" customFormat="1" ht="27.6" customHeight="1" x14ac:dyDescent="0.25"/>
    <row r="1545" s="7" customFormat="1" ht="27.6" customHeight="1" x14ac:dyDescent="0.25"/>
    <row r="1546" s="7" customFormat="1" ht="27.6" customHeight="1" x14ac:dyDescent="0.25"/>
    <row r="1547" s="7" customFormat="1" ht="27.6" customHeight="1" x14ac:dyDescent="0.25"/>
    <row r="1548" s="7" customFormat="1" ht="27.6" customHeight="1" x14ac:dyDescent="0.25"/>
    <row r="1549" s="7" customFormat="1" ht="27.6" customHeight="1" x14ac:dyDescent="0.25"/>
    <row r="1550" s="7" customFormat="1" ht="27.6" customHeight="1" x14ac:dyDescent="0.25"/>
    <row r="1551" s="7" customFormat="1" ht="27.6" customHeight="1" x14ac:dyDescent="0.25"/>
    <row r="1552" s="7" customFormat="1" ht="27.6" customHeight="1" x14ac:dyDescent="0.25"/>
    <row r="1553" s="7" customFormat="1" ht="27.6" customHeight="1" x14ac:dyDescent="0.25"/>
    <row r="1554" s="7" customFormat="1" ht="27.6" customHeight="1" x14ac:dyDescent="0.25"/>
    <row r="1555" s="7" customFormat="1" ht="27.6" customHeight="1" x14ac:dyDescent="0.25"/>
    <row r="1556" s="7" customFormat="1" ht="27.6" customHeight="1" x14ac:dyDescent="0.25"/>
    <row r="1557" s="7" customFormat="1" ht="27.6" customHeight="1" x14ac:dyDescent="0.25"/>
    <row r="1558" s="7" customFormat="1" ht="27.6" customHeight="1" x14ac:dyDescent="0.25"/>
    <row r="1559" s="7" customFormat="1" ht="27.6" customHeight="1" x14ac:dyDescent="0.25"/>
    <row r="1560" s="7" customFormat="1" ht="27.6" customHeight="1" x14ac:dyDescent="0.25"/>
    <row r="1561" s="7" customFormat="1" ht="27.6" customHeight="1" x14ac:dyDescent="0.25"/>
    <row r="1562" s="7" customFormat="1" ht="27.6" customHeight="1" x14ac:dyDescent="0.25"/>
    <row r="1563" s="7" customFormat="1" ht="27.6" customHeight="1" x14ac:dyDescent="0.25"/>
    <row r="1564" s="7" customFormat="1" ht="27.6" customHeight="1" x14ac:dyDescent="0.25"/>
    <row r="1565" s="7" customFormat="1" ht="27.6" customHeight="1" x14ac:dyDescent="0.25"/>
    <row r="1566" s="7" customFormat="1" ht="27.6" customHeight="1" x14ac:dyDescent="0.25"/>
    <row r="1567" s="7" customFormat="1" ht="27.6" customHeight="1" x14ac:dyDescent="0.25"/>
    <row r="1568" s="7" customFormat="1" ht="27.6" customHeight="1" x14ac:dyDescent="0.25"/>
    <row r="1569" s="7" customFormat="1" ht="27.6" customHeight="1" x14ac:dyDescent="0.25"/>
    <row r="1570" s="7" customFormat="1" ht="27.6" customHeight="1" x14ac:dyDescent="0.25"/>
    <row r="1571" s="7" customFormat="1" ht="27.6" customHeight="1" x14ac:dyDescent="0.25"/>
    <row r="1572" s="7" customFormat="1" ht="27.6" customHeight="1" x14ac:dyDescent="0.25"/>
    <row r="1573" s="7" customFormat="1" ht="27.6" customHeight="1" x14ac:dyDescent="0.25"/>
    <row r="1574" s="7" customFormat="1" ht="27.6" customHeight="1" x14ac:dyDescent="0.25"/>
    <row r="1575" s="7" customFormat="1" ht="27.6" customHeight="1" x14ac:dyDescent="0.25"/>
    <row r="1576" s="7" customFormat="1" ht="27.6" customHeight="1" x14ac:dyDescent="0.25"/>
    <row r="1577" s="7" customFormat="1" ht="27.6" customHeight="1" x14ac:dyDescent="0.25"/>
    <row r="1578" s="7" customFormat="1" ht="27.6" customHeight="1" x14ac:dyDescent="0.25"/>
    <row r="1579" s="7" customFormat="1" ht="27.6" customHeight="1" x14ac:dyDescent="0.25"/>
    <row r="1580" s="7" customFormat="1" ht="27.6" customHeight="1" x14ac:dyDescent="0.25"/>
    <row r="1581" s="7" customFormat="1" ht="27.6" customHeight="1" x14ac:dyDescent="0.25"/>
    <row r="1582" s="7" customFormat="1" ht="27.6" customHeight="1" x14ac:dyDescent="0.25"/>
    <row r="1583" s="7" customFormat="1" ht="27.6" customHeight="1" x14ac:dyDescent="0.25"/>
    <row r="1584" s="7" customFormat="1" ht="27.6" customHeight="1" x14ac:dyDescent="0.25"/>
    <row r="1585" s="7" customFormat="1" ht="27.6" customHeight="1" x14ac:dyDescent="0.25"/>
    <row r="1586" s="7" customFormat="1" ht="27.6" customHeight="1" x14ac:dyDescent="0.25"/>
    <row r="1587" s="7" customFormat="1" ht="27.6" customHeight="1" x14ac:dyDescent="0.25"/>
    <row r="1588" s="7" customFormat="1" ht="27.6" customHeight="1" x14ac:dyDescent="0.25"/>
    <row r="1589" s="7" customFormat="1" ht="27.6" customHeight="1" x14ac:dyDescent="0.25"/>
    <row r="1590" s="7" customFormat="1" ht="27.6" customHeight="1" x14ac:dyDescent="0.25"/>
    <row r="1591" s="7" customFormat="1" ht="27.6" customHeight="1" x14ac:dyDescent="0.25"/>
    <row r="1592" s="7" customFormat="1" ht="27.6" customHeight="1" x14ac:dyDescent="0.25"/>
    <row r="1593" s="7" customFormat="1" ht="27.6" customHeight="1" x14ac:dyDescent="0.25"/>
    <row r="1594" s="7" customFormat="1" ht="27.6" customHeight="1" x14ac:dyDescent="0.25"/>
    <row r="1595" s="7" customFormat="1" ht="27.6" customHeight="1" x14ac:dyDescent="0.25"/>
    <row r="1596" s="7" customFormat="1" ht="27.6" customHeight="1" x14ac:dyDescent="0.25"/>
    <row r="1597" s="7" customFormat="1" ht="27.6" customHeight="1" x14ac:dyDescent="0.25"/>
    <row r="1598" s="7" customFormat="1" ht="27.6" customHeight="1" x14ac:dyDescent="0.25"/>
    <row r="1599" s="7" customFormat="1" ht="27.6" customHeight="1" x14ac:dyDescent="0.25"/>
    <row r="1600" s="7" customFormat="1" ht="27.6" customHeight="1" x14ac:dyDescent="0.25"/>
    <row r="1601" s="7" customFormat="1" ht="27.6" customHeight="1" x14ac:dyDescent="0.25"/>
    <row r="1602" s="7" customFormat="1" ht="27.6" customHeight="1" x14ac:dyDescent="0.25"/>
    <row r="1603" s="7" customFormat="1" ht="27.6" customHeight="1" x14ac:dyDescent="0.25"/>
    <row r="1604" s="7" customFormat="1" ht="27.6" customHeight="1" x14ac:dyDescent="0.25"/>
    <row r="1605" s="7" customFormat="1" ht="27.6" customHeight="1" x14ac:dyDescent="0.25"/>
    <row r="1606" s="7" customFormat="1" ht="27.6" customHeight="1" x14ac:dyDescent="0.25"/>
    <row r="1607" s="7" customFormat="1" ht="27.6" customHeight="1" x14ac:dyDescent="0.25"/>
    <row r="1608" s="7" customFormat="1" ht="27.6" customHeight="1" x14ac:dyDescent="0.25"/>
    <row r="1609" s="7" customFormat="1" ht="27.6" customHeight="1" x14ac:dyDescent="0.25"/>
    <row r="1610" s="7" customFormat="1" ht="27.6" customHeight="1" x14ac:dyDescent="0.25"/>
    <row r="1611" s="7" customFormat="1" ht="27.6" customHeight="1" x14ac:dyDescent="0.25"/>
    <row r="1612" s="7" customFormat="1" ht="27.6" customHeight="1" x14ac:dyDescent="0.25"/>
    <row r="1613" s="7" customFormat="1" ht="27.6" customHeight="1" x14ac:dyDescent="0.25"/>
    <row r="1614" s="7" customFormat="1" ht="27.6" customHeight="1" x14ac:dyDescent="0.25"/>
    <row r="1615" s="7" customFormat="1" ht="27.6" customHeight="1" x14ac:dyDescent="0.25"/>
    <row r="1616" s="7" customFormat="1" ht="27.6" customHeight="1" x14ac:dyDescent="0.25"/>
    <row r="1617" s="7" customFormat="1" ht="27.6" customHeight="1" x14ac:dyDescent="0.25"/>
    <row r="1618" s="7" customFormat="1" ht="27.6" customHeight="1" x14ac:dyDescent="0.25"/>
    <row r="1619" s="7" customFormat="1" ht="27.6" customHeight="1" x14ac:dyDescent="0.25"/>
    <row r="1620" s="7" customFormat="1" ht="27.6" customHeight="1" x14ac:dyDescent="0.25"/>
    <row r="1621" s="7" customFormat="1" ht="27.6" customHeight="1" x14ac:dyDescent="0.25"/>
    <row r="1622" s="7" customFormat="1" ht="27.6" customHeight="1" x14ac:dyDescent="0.25"/>
    <row r="1623" s="7" customFormat="1" ht="27.6" customHeight="1" x14ac:dyDescent="0.25"/>
    <row r="1624" s="7" customFormat="1" ht="27.6" customHeight="1" x14ac:dyDescent="0.25"/>
    <row r="1625" s="7" customFormat="1" ht="27.6" customHeight="1" x14ac:dyDescent="0.25"/>
    <row r="1626" s="7" customFormat="1" ht="27.6" customHeight="1" x14ac:dyDescent="0.25"/>
    <row r="1627" s="7" customFormat="1" ht="27.6" customHeight="1" x14ac:dyDescent="0.25"/>
    <row r="1628" s="7" customFormat="1" ht="27.6" customHeight="1" x14ac:dyDescent="0.25"/>
    <row r="1629" s="7" customFormat="1" ht="27.6" customHeight="1" x14ac:dyDescent="0.25"/>
    <row r="1630" s="7" customFormat="1" ht="27.6" customHeight="1" x14ac:dyDescent="0.25"/>
    <row r="1631" s="7" customFormat="1" ht="27.6" customHeight="1" x14ac:dyDescent="0.25"/>
    <row r="1632" s="7" customFormat="1" ht="27.6" customHeight="1" x14ac:dyDescent="0.25"/>
    <row r="1633" s="7" customFormat="1" ht="27.6" customHeight="1" x14ac:dyDescent="0.25"/>
    <row r="1634" s="7" customFormat="1" ht="27.6" customHeight="1" x14ac:dyDescent="0.25"/>
    <row r="1635" s="7" customFormat="1" ht="27.6" customHeight="1" x14ac:dyDescent="0.25"/>
    <row r="1636" s="7" customFormat="1" ht="27.6" customHeight="1" x14ac:dyDescent="0.25"/>
    <row r="1637" s="7" customFormat="1" ht="27.6" customHeight="1" x14ac:dyDescent="0.25"/>
    <row r="1638" s="7" customFormat="1" ht="27.6" customHeight="1" x14ac:dyDescent="0.25"/>
    <row r="1639" s="7" customFormat="1" ht="27.6" customHeight="1" x14ac:dyDescent="0.25"/>
    <row r="1640" s="7" customFormat="1" ht="27.6" customHeight="1" x14ac:dyDescent="0.25"/>
    <row r="1641" s="7" customFormat="1" ht="27.6" customHeight="1" x14ac:dyDescent="0.25"/>
    <row r="1642" s="7" customFormat="1" ht="27.6" customHeight="1" x14ac:dyDescent="0.25"/>
    <row r="1643" s="7" customFormat="1" ht="27.6" customHeight="1" x14ac:dyDescent="0.25"/>
    <row r="1644" s="7" customFormat="1" ht="27.6" customHeight="1" x14ac:dyDescent="0.25"/>
    <row r="1645" s="7" customFormat="1" ht="27.6" customHeight="1" x14ac:dyDescent="0.25"/>
    <row r="1646" s="7" customFormat="1" ht="27.6" customHeight="1" x14ac:dyDescent="0.25"/>
    <row r="1647" s="7" customFormat="1" ht="27.6" customHeight="1" x14ac:dyDescent="0.25"/>
    <row r="1648" s="7" customFormat="1" ht="27.6" customHeight="1" x14ac:dyDescent="0.25"/>
    <row r="1649" s="7" customFormat="1" ht="27.6" customHeight="1" x14ac:dyDescent="0.25"/>
    <row r="1650" s="7" customFormat="1" ht="27.6" customHeight="1" x14ac:dyDescent="0.25"/>
    <row r="1651" s="7" customFormat="1" ht="27.6" customHeight="1" x14ac:dyDescent="0.25"/>
    <row r="1652" s="7" customFormat="1" ht="27.6" customHeight="1" x14ac:dyDescent="0.25"/>
    <row r="1653" s="7" customFormat="1" ht="27.6" customHeight="1" x14ac:dyDescent="0.25"/>
    <row r="1654" s="7" customFormat="1" ht="27.6" customHeight="1" x14ac:dyDescent="0.25"/>
    <row r="1655" s="7" customFormat="1" ht="27.6" customHeight="1" x14ac:dyDescent="0.25"/>
    <row r="1656" s="7" customFormat="1" ht="27.6" customHeight="1" x14ac:dyDescent="0.25"/>
    <row r="1657" s="7" customFormat="1" ht="27.6" customHeight="1" x14ac:dyDescent="0.25"/>
    <row r="1658" s="7" customFormat="1" ht="27.6" customHeight="1" x14ac:dyDescent="0.25"/>
    <row r="1659" s="7" customFormat="1" ht="27.6" customHeight="1" x14ac:dyDescent="0.25"/>
    <row r="1660" s="7" customFormat="1" ht="27.6" customHeight="1" x14ac:dyDescent="0.25"/>
    <row r="1661" s="7" customFormat="1" ht="27.6" customHeight="1" x14ac:dyDescent="0.25"/>
    <row r="1662" s="7" customFormat="1" ht="27.6" customHeight="1" x14ac:dyDescent="0.25"/>
    <row r="1663" s="7" customFormat="1" ht="27.6" customHeight="1" x14ac:dyDescent="0.25"/>
    <row r="1664" s="7" customFormat="1" ht="27.6" customHeight="1" x14ac:dyDescent="0.25"/>
    <row r="1665" s="7" customFormat="1" ht="27.6" customHeight="1" x14ac:dyDescent="0.25"/>
    <row r="1666" s="7" customFormat="1" ht="27.6" customHeight="1" x14ac:dyDescent="0.25"/>
    <row r="1667" s="7" customFormat="1" ht="27.6" customHeight="1" x14ac:dyDescent="0.25"/>
    <row r="1668" s="7" customFormat="1" ht="27.6" customHeight="1" x14ac:dyDescent="0.25"/>
    <row r="1669" s="7" customFormat="1" ht="27.6" customHeight="1" x14ac:dyDescent="0.25"/>
    <row r="1670" s="7" customFormat="1" ht="27.6" customHeight="1" x14ac:dyDescent="0.25"/>
    <row r="1671" s="7" customFormat="1" ht="27.6" customHeight="1" x14ac:dyDescent="0.25"/>
    <row r="1672" s="7" customFormat="1" ht="27.6" customHeight="1" x14ac:dyDescent="0.25"/>
    <row r="1673" s="7" customFormat="1" ht="27.6" customHeight="1" x14ac:dyDescent="0.25"/>
    <row r="1674" s="7" customFormat="1" ht="27.6" customHeight="1" x14ac:dyDescent="0.25"/>
    <row r="1675" s="7" customFormat="1" ht="27.6" customHeight="1" x14ac:dyDescent="0.25"/>
    <row r="1676" s="7" customFormat="1" ht="27.6" customHeight="1" x14ac:dyDescent="0.25"/>
    <row r="1677" s="7" customFormat="1" ht="27.6" customHeight="1" x14ac:dyDescent="0.25"/>
    <row r="1678" s="7" customFormat="1" ht="27.6" customHeight="1" x14ac:dyDescent="0.25"/>
    <row r="1679" s="7" customFormat="1" ht="27.6" customHeight="1" x14ac:dyDescent="0.25"/>
    <row r="1680" s="7" customFormat="1" ht="27.6" customHeight="1" x14ac:dyDescent="0.25"/>
    <row r="1681" s="7" customFormat="1" ht="27.6" customHeight="1" x14ac:dyDescent="0.25"/>
    <row r="1682" s="7" customFormat="1" ht="27.6" customHeight="1" x14ac:dyDescent="0.25"/>
    <row r="1683" s="7" customFormat="1" ht="27.6" customHeight="1" x14ac:dyDescent="0.25"/>
    <row r="1684" s="7" customFormat="1" ht="27.6" customHeight="1" x14ac:dyDescent="0.25"/>
    <row r="1685" s="7" customFormat="1" ht="27.6" customHeight="1" x14ac:dyDescent="0.25"/>
    <row r="1686" s="7" customFormat="1" ht="27.6" customHeight="1" x14ac:dyDescent="0.25"/>
    <row r="1687" s="7" customFormat="1" ht="27.6" customHeight="1" x14ac:dyDescent="0.25"/>
    <row r="1688" s="7" customFormat="1" ht="27.6" customHeight="1" x14ac:dyDescent="0.25"/>
    <row r="1689" s="7" customFormat="1" ht="27.6" customHeight="1" x14ac:dyDescent="0.25"/>
    <row r="1690" s="7" customFormat="1" ht="27.6" customHeight="1" x14ac:dyDescent="0.25"/>
    <row r="1691" s="7" customFormat="1" ht="27.6" customHeight="1" x14ac:dyDescent="0.25"/>
    <row r="1692" s="7" customFormat="1" ht="27.6" customHeight="1" x14ac:dyDescent="0.25"/>
    <row r="1693" s="7" customFormat="1" ht="27.6" customHeight="1" x14ac:dyDescent="0.25"/>
    <row r="1694" s="7" customFormat="1" ht="27.6" customHeight="1" x14ac:dyDescent="0.25"/>
    <row r="1695" s="7" customFormat="1" ht="27.6" customHeight="1" x14ac:dyDescent="0.25"/>
    <row r="1696" s="7" customFormat="1" ht="27.6" customHeight="1" x14ac:dyDescent="0.25"/>
    <row r="1697" s="7" customFormat="1" ht="27.6" customHeight="1" x14ac:dyDescent="0.25"/>
    <row r="1698" s="7" customFormat="1" ht="27.6" customHeight="1" x14ac:dyDescent="0.25"/>
    <row r="1699" s="7" customFormat="1" ht="27.6" customHeight="1" x14ac:dyDescent="0.25"/>
    <row r="1700" s="7" customFormat="1" ht="27.6" customHeight="1" x14ac:dyDescent="0.25"/>
    <row r="1701" s="7" customFormat="1" ht="27.6" customHeight="1" x14ac:dyDescent="0.25"/>
    <row r="1702" s="7" customFormat="1" ht="27.6" customHeight="1" x14ac:dyDescent="0.25"/>
    <row r="1703" s="7" customFormat="1" ht="27.6" customHeight="1" x14ac:dyDescent="0.25"/>
    <row r="1704" s="7" customFormat="1" ht="27.6" customHeight="1" x14ac:dyDescent="0.25"/>
    <row r="1705" s="7" customFormat="1" ht="27.6" customHeight="1" x14ac:dyDescent="0.25"/>
    <row r="1706" s="7" customFormat="1" ht="27.6" customHeight="1" x14ac:dyDescent="0.25"/>
    <row r="1707" s="7" customFormat="1" ht="27.6" customHeight="1" x14ac:dyDescent="0.25"/>
    <row r="1708" s="7" customFormat="1" ht="27.6" customHeight="1" x14ac:dyDescent="0.25"/>
    <row r="1709" s="7" customFormat="1" ht="27.6" customHeight="1" x14ac:dyDescent="0.25"/>
    <row r="1710" s="7" customFormat="1" ht="27.6" customHeight="1" x14ac:dyDescent="0.25"/>
    <row r="1711" s="7" customFormat="1" ht="27.6" customHeight="1" x14ac:dyDescent="0.25"/>
    <row r="1712" s="7" customFormat="1" ht="27.6" customHeight="1" x14ac:dyDescent="0.25"/>
    <row r="1713" s="7" customFormat="1" ht="27.6" customHeight="1" x14ac:dyDescent="0.25"/>
    <row r="1714" s="7" customFormat="1" ht="27.6" customHeight="1" x14ac:dyDescent="0.25"/>
    <row r="1715" s="7" customFormat="1" ht="27.6" customHeight="1" x14ac:dyDescent="0.25"/>
    <row r="1716" s="7" customFormat="1" ht="27.6" customHeight="1" x14ac:dyDescent="0.25"/>
    <row r="1717" s="7" customFormat="1" ht="27.6" customHeight="1" x14ac:dyDescent="0.25"/>
    <row r="1718" s="7" customFormat="1" ht="27.6" customHeight="1" x14ac:dyDescent="0.25"/>
    <row r="1719" s="7" customFormat="1" ht="27.6" customHeight="1" x14ac:dyDescent="0.25"/>
    <row r="1720" s="7" customFormat="1" ht="27.6" customHeight="1" x14ac:dyDescent="0.25"/>
    <row r="1721" s="7" customFormat="1" ht="27.6" customHeight="1" x14ac:dyDescent="0.25"/>
    <row r="1722" s="7" customFormat="1" ht="27.6" customHeight="1" x14ac:dyDescent="0.25"/>
    <row r="1723" s="7" customFormat="1" ht="27.6" customHeight="1" x14ac:dyDescent="0.25"/>
    <row r="1724" s="7" customFormat="1" ht="27.6" customHeight="1" x14ac:dyDescent="0.25"/>
    <row r="1725" s="7" customFormat="1" ht="27.6" customHeight="1" x14ac:dyDescent="0.25"/>
    <row r="1726" s="7" customFormat="1" ht="27.6" customHeight="1" x14ac:dyDescent="0.25"/>
    <row r="1727" s="7" customFormat="1" ht="27.6" customHeight="1" x14ac:dyDescent="0.25"/>
    <row r="1728" s="7" customFormat="1" ht="27.6" customHeight="1" x14ac:dyDescent="0.25"/>
    <row r="1729" s="7" customFormat="1" ht="27.6" customHeight="1" x14ac:dyDescent="0.25"/>
    <row r="1730" s="7" customFormat="1" ht="27.6" customHeight="1" x14ac:dyDescent="0.25"/>
    <row r="1731" s="7" customFormat="1" ht="27.6" customHeight="1" x14ac:dyDescent="0.25"/>
    <row r="1732" s="7" customFormat="1" ht="27.6" customHeight="1" x14ac:dyDescent="0.25"/>
    <row r="1733" s="7" customFormat="1" ht="27.6" customHeight="1" x14ac:dyDescent="0.25"/>
    <row r="1734" s="7" customFormat="1" ht="27.6" customHeight="1" x14ac:dyDescent="0.25"/>
    <row r="1735" s="7" customFormat="1" ht="27.6" customHeight="1" x14ac:dyDescent="0.25"/>
    <row r="1736" s="7" customFormat="1" ht="27.6" customHeight="1" x14ac:dyDescent="0.25"/>
    <row r="1737" s="7" customFormat="1" ht="27.6" customHeight="1" x14ac:dyDescent="0.25"/>
    <row r="1738" s="7" customFormat="1" ht="27.6" customHeight="1" x14ac:dyDescent="0.25"/>
    <row r="1739" s="7" customFormat="1" ht="27.6" customHeight="1" x14ac:dyDescent="0.25"/>
    <row r="1740" s="7" customFormat="1" ht="27.6" customHeight="1" x14ac:dyDescent="0.25"/>
    <row r="1741" s="7" customFormat="1" ht="27.6" customHeight="1" x14ac:dyDescent="0.25"/>
    <row r="1742" s="7" customFormat="1" ht="27.6" customHeight="1" x14ac:dyDescent="0.25"/>
    <row r="1743" s="7" customFormat="1" ht="27.6" customHeight="1" x14ac:dyDescent="0.25"/>
    <row r="1744" s="7" customFormat="1" ht="27.6" customHeight="1" x14ac:dyDescent="0.25"/>
    <row r="1745" s="7" customFormat="1" ht="27.6" customHeight="1" x14ac:dyDescent="0.25"/>
    <row r="1746" s="7" customFormat="1" ht="27.6" customHeight="1" x14ac:dyDescent="0.25"/>
    <row r="1747" s="7" customFormat="1" ht="27.6" customHeight="1" x14ac:dyDescent="0.25"/>
    <row r="1748" s="7" customFormat="1" ht="27.6" customHeight="1" x14ac:dyDescent="0.25"/>
    <row r="1749" s="7" customFormat="1" ht="27.6" customHeight="1" x14ac:dyDescent="0.25"/>
    <row r="1750" s="7" customFormat="1" ht="27.6" customHeight="1" x14ac:dyDescent="0.25"/>
    <row r="1751" s="7" customFormat="1" ht="27.6" customHeight="1" x14ac:dyDescent="0.25"/>
    <row r="1752" s="7" customFormat="1" ht="27.6" customHeight="1" x14ac:dyDescent="0.25"/>
    <row r="1753" s="7" customFormat="1" ht="27.6" customHeight="1" x14ac:dyDescent="0.25"/>
    <row r="1754" s="7" customFormat="1" ht="27.6" customHeight="1" x14ac:dyDescent="0.25"/>
    <row r="1755" s="7" customFormat="1" ht="27.6" customHeight="1" x14ac:dyDescent="0.25"/>
    <row r="1756" s="7" customFormat="1" ht="27.6" customHeight="1" x14ac:dyDescent="0.25"/>
    <row r="1757" s="7" customFormat="1" ht="27.6" customHeight="1" x14ac:dyDescent="0.25"/>
    <row r="1758" s="7" customFormat="1" ht="27.6" customHeight="1" x14ac:dyDescent="0.25"/>
    <row r="1759" s="7" customFormat="1" ht="27.6" customHeight="1" x14ac:dyDescent="0.25"/>
    <row r="1760" s="7" customFormat="1" ht="27.6" customHeight="1" x14ac:dyDescent="0.25"/>
    <row r="1761" s="7" customFormat="1" ht="27.6" customHeight="1" x14ac:dyDescent="0.25"/>
    <row r="1762" s="7" customFormat="1" ht="27.6" customHeight="1" x14ac:dyDescent="0.25"/>
    <row r="1763" s="7" customFormat="1" ht="27.6" customHeight="1" x14ac:dyDescent="0.25"/>
    <row r="1764" s="7" customFormat="1" ht="27.6" customHeight="1" x14ac:dyDescent="0.25"/>
    <row r="1765" s="7" customFormat="1" ht="27.6" customHeight="1" x14ac:dyDescent="0.25"/>
    <row r="1766" s="7" customFormat="1" ht="27.6" customHeight="1" x14ac:dyDescent="0.25"/>
    <row r="1767" s="7" customFormat="1" ht="27.6" customHeight="1" x14ac:dyDescent="0.25"/>
    <row r="1768" s="7" customFormat="1" ht="27.6" customHeight="1" x14ac:dyDescent="0.25"/>
    <row r="1769" s="7" customFormat="1" ht="27.6" customHeight="1" x14ac:dyDescent="0.25"/>
    <row r="1770" s="7" customFormat="1" ht="27.6" customHeight="1" x14ac:dyDescent="0.25"/>
    <row r="1771" s="7" customFormat="1" ht="27.6" customHeight="1" x14ac:dyDescent="0.25"/>
    <row r="1772" s="7" customFormat="1" ht="27.6" customHeight="1" x14ac:dyDescent="0.25"/>
    <row r="1773" s="7" customFormat="1" ht="27.6" customHeight="1" x14ac:dyDescent="0.25"/>
    <row r="1774" s="7" customFormat="1" ht="27.6" customHeight="1" x14ac:dyDescent="0.25"/>
    <row r="1775" s="7" customFormat="1" ht="27.6" customHeight="1" x14ac:dyDescent="0.25"/>
    <row r="1776" s="7" customFormat="1" ht="27.6" customHeight="1" x14ac:dyDescent="0.25"/>
    <row r="1777" s="7" customFormat="1" ht="27.6" customHeight="1" x14ac:dyDescent="0.25"/>
    <row r="1778" s="7" customFormat="1" ht="27.6" customHeight="1" x14ac:dyDescent="0.25"/>
    <row r="1779" s="7" customFormat="1" ht="27.6" customHeight="1" x14ac:dyDescent="0.25"/>
    <row r="1780" s="7" customFormat="1" ht="27.6" customHeight="1" x14ac:dyDescent="0.25"/>
    <row r="1781" s="7" customFormat="1" ht="27.6" customHeight="1" x14ac:dyDescent="0.25"/>
    <row r="1782" s="7" customFormat="1" ht="27.6" customHeight="1" x14ac:dyDescent="0.25"/>
    <row r="1783" s="7" customFormat="1" ht="27.6" customHeight="1" x14ac:dyDescent="0.25"/>
    <row r="1784" s="7" customFormat="1" ht="27.6" customHeight="1" x14ac:dyDescent="0.25"/>
    <row r="1785" s="7" customFormat="1" ht="27.6" customHeight="1" x14ac:dyDescent="0.25"/>
    <row r="1786" s="7" customFormat="1" ht="27.6" customHeight="1" x14ac:dyDescent="0.25"/>
    <row r="1787" s="7" customFormat="1" ht="27.6" customHeight="1" x14ac:dyDescent="0.25"/>
    <row r="1788" s="7" customFormat="1" ht="27.6" customHeight="1" x14ac:dyDescent="0.25"/>
    <row r="1789" s="7" customFormat="1" ht="27.6" customHeight="1" x14ac:dyDescent="0.25"/>
    <row r="1790" s="7" customFormat="1" ht="27.6" customHeight="1" x14ac:dyDescent="0.25"/>
    <row r="1791" s="7" customFormat="1" ht="27.6" customHeight="1" x14ac:dyDescent="0.25"/>
    <row r="1792" s="7" customFormat="1" ht="27.6" customHeight="1" x14ac:dyDescent="0.25"/>
    <row r="1793" s="7" customFormat="1" ht="27.6" customHeight="1" x14ac:dyDescent="0.25"/>
    <row r="1794" s="7" customFormat="1" ht="27.6" customHeight="1" x14ac:dyDescent="0.25"/>
    <row r="1795" s="7" customFormat="1" ht="27.6" customHeight="1" x14ac:dyDescent="0.25"/>
    <row r="1796" s="7" customFormat="1" ht="27.6" customHeight="1" x14ac:dyDescent="0.25"/>
    <row r="1797" s="7" customFormat="1" ht="27.6" customHeight="1" x14ac:dyDescent="0.25"/>
    <row r="1798" s="7" customFormat="1" ht="27.6" customHeight="1" x14ac:dyDescent="0.25"/>
    <row r="1799" s="7" customFormat="1" ht="27.6" customHeight="1" x14ac:dyDescent="0.25"/>
    <row r="1800" s="7" customFormat="1" ht="27.6" customHeight="1" x14ac:dyDescent="0.25"/>
    <row r="1801" s="7" customFormat="1" ht="27.6" customHeight="1" x14ac:dyDescent="0.25"/>
    <row r="1802" s="7" customFormat="1" ht="27.6" customHeight="1" x14ac:dyDescent="0.25"/>
    <row r="1803" s="7" customFormat="1" ht="27.6" customHeight="1" x14ac:dyDescent="0.25"/>
    <row r="1804" s="7" customFormat="1" ht="27.6" customHeight="1" x14ac:dyDescent="0.25"/>
    <row r="1805" s="7" customFormat="1" ht="27.6" customHeight="1" x14ac:dyDescent="0.25"/>
    <row r="1806" s="7" customFormat="1" ht="27.6" customHeight="1" x14ac:dyDescent="0.25"/>
    <row r="1807" s="7" customFormat="1" ht="27.6" customHeight="1" x14ac:dyDescent="0.25"/>
    <row r="1808" s="7" customFormat="1" ht="27.6" customHeight="1" x14ac:dyDescent="0.25"/>
    <row r="1809" s="7" customFormat="1" ht="27.6" customHeight="1" x14ac:dyDescent="0.25"/>
    <row r="1810" s="7" customFormat="1" ht="27.6" customHeight="1" x14ac:dyDescent="0.25"/>
    <row r="1811" s="7" customFormat="1" ht="27.6" customHeight="1" x14ac:dyDescent="0.25"/>
    <row r="1812" s="7" customFormat="1" ht="27.6" customHeight="1" x14ac:dyDescent="0.25"/>
    <row r="1813" s="7" customFormat="1" ht="27.6" customHeight="1" x14ac:dyDescent="0.25"/>
    <row r="1814" s="7" customFormat="1" ht="27.6" customHeight="1" x14ac:dyDescent="0.25"/>
    <row r="1815" s="7" customFormat="1" ht="27.6" customHeight="1" x14ac:dyDescent="0.25"/>
    <row r="1816" s="7" customFormat="1" ht="27.6" customHeight="1" x14ac:dyDescent="0.25"/>
    <row r="1817" s="7" customFormat="1" ht="27.6" customHeight="1" x14ac:dyDescent="0.25"/>
    <row r="1818" s="7" customFormat="1" ht="27.6" customHeight="1" x14ac:dyDescent="0.25"/>
    <row r="1819" s="7" customFormat="1" ht="27.6" customHeight="1" x14ac:dyDescent="0.25"/>
    <row r="1820" s="7" customFormat="1" ht="27.6" customHeight="1" x14ac:dyDescent="0.25"/>
    <row r="1821" s="7" customFormat="1" ht="27.6" customHeight="1" x14ac:dyDescent="0.25"/>
    <row r="1822" s="7" customFormat="1" ht="27.6" customHeight="1" x14ac:dyDescent="0.25"/>
    <row r="1823" s="7" customFormat="1" ht="27.6" customHeight="1" x14ac:dyDescent="0.25"/>
    <row r="1824" s="7" customFormat="1" ht="27.6" customHeight="1" x14ac:dyDescent="0.25"/>
    <row r="1825" s="7" customFormat="1" ht="27.6" customHeight="1" x14ac:dyDescent="0.25"/>
    <row r="1826" s="7" customFormat="1" ht="27.6" customHeight="1" x14ac:dyDescent="0.25"/>
    <row r="1827" s="7" customFormat="1" ht="27.6" customHeight="1" x14ac:dyDescent="0.25"/>
    <row r="1828" s="7" customFormat="1" ht="27.6" customHeight="1" x14ac:dyDescent="0.25"/>
    <row r="1829" s="7" customFormat="1" ht="27.6" customHeight="1" x14ac:dyDescent="0.25"/>
    <row r="1830" s="7" customFormat="1" ht="27.6" customHeight="1" x14ac:dyDescent="0.25"/>
    <row r="1831" s="7" customFormat="1" ht="27.6" customHeight="1" x14ac:dyDescent="0.25"/>
    <row r="1832" s="7" customFormat="1" ht="27.6" customHeight="1" x14ac:dyDescent="0.25"/>
    <row r="1833" s="7" customFormat="1" ht="27.6" customHeight="1" x14ac:dyDescent="0.25"/>
    <row r="1834" s="7" customFormat="1" ht="27.6" customHeight="1" x14ac:dyDescent="0.25"/>
    <row r="1835" s="7" customFormat="1" ht="27.6" customHeight="1" x14ac:dyDescent="0.25"/>
    <row r="1836" s="7" customFormat="1" ht="27.6" customHeight="1" x14ac:dyDescent="0.25"/>
    <row r="1837" s="7" customFormat="1" ht="27.6" customHeight="1" x14ac:dyDescent="0.25"/>
    <row r="1838" s="7" customFormat="1" ht="27.6" customHeight="1" x14ac:dyDescent="0.25"/>
    <row r="1839" s="7" customFormat="1" ht="27.6" customHeight="1" x14ac:dyDescent="0.25"/>
    <row r="1840" s="7" customFormat="1" ht="27.6" customHeight="1" x14ac:dyDescent="0.25"/>
    <row r="1841" s="7" customFormat="1" ht="27.6" customHeight="1" x14ac:dyDescent="0.25"/>
    <row r="1842" s="7" customFormat="1" ht="27.6" customHeight="1" x14ac:dyDescent="0.25"/>
    <row r="1843" s="7" customFormat="1" ht="27.6" customHeight="1" x14ac:dyDescent="0.25"/>
    <row r="1844" s="7" customFormat="1" ht="27.6" customHeight="1" x14ac:dyDescent="0.25"/>
    <row r="1845" s="7" customFormat="1" ht="27.6" customHeight="1" x14ac:dyDescent="0.25"/>
    <row r="1846" s="7" customFormat="1" ht="27.6" customHeight="1" x14ac:dyDescent="0.25"/>
    <row r="1847" s="7" customFormat="1" ht="27.6" customHeight="1" x14ac:dyDescent="0.25"/>
    <row r="1848" s="7" customFormat="1" ht="27.6" customHeight="1" x14ac:dyDescent="0.25"/>
    <row r="1849" s="7" customFormat="1" ht="27.6" customHeight="1" x14ac:dyDescent="0.25"/>
    <row r="1850" s="7" customFormat="1" ht="27.6" customHeight="1" x14ac:dyDescent="0.25"/>
    <row r="1851" s="7" customFormat="1" ht="27.6" customHeight="1" x14ac:dyDescent="0.25"/>
    <row r="1852" s="7" customFormat="1" ht="27.6" customHeight="1" x14ac:dyDescent="0.25"/>
    <row r="1853" s="7" customFormat="1" ht="27.6" customHeight="1" x14ac:dyDescent="0.25"/>
    <row r="1854" s="7" customFormat="1" ht="27.6" customHeight="1" x14ac:dyDescent="0.25"/>
    <row r="1855" s="7" customFormat="1" ht="27.6" customHeight="1" x14ac:dyDescent="0.25"/>
    <row r="1856" s="7" customFormat="1" ht="27.6" customHeight="1" x14ac:dyDescent="0.25"/>
    <row r="1857" s="7" customFormat="1" ht="27.6" customHeight="1" x14ac:dyDescent="0.25"/>
    <row r="1858" s="7" customFormat="1" ht="27.6" customHeight="1" x14ac:dyDescent="0.25"/>
    <row r="1859" s="7" customFormat="1" ht="27.6" customHeight="1" x14ac:dyDescent="0.25"/>
    <row r="1860" s="7" customFormat="1" ht="27.6" customHeight="1" x14ac:dyDescent="0.25"/>
    <row r="1861" s="7" customFormat="1" ht="27.6" customHeight="1" x14ac:dyDescent="0.25"/>
    <row r="1862" s="7" customFormat="1" ht="27.6" customHeight="1" x14ac:dyDescent="0.25"/>
    <row r="1863" s="7" customFormat="1" ht="27.6" customHeight="1" x14ac:dyDescent="0.25"/>
    <row r="1864" s="7" customFormat="1" ht="27.6" customHeight="1" x14ac:dyDescent="0.25"/>
    <row r="1865" s="7" customFormat="1" ht="27.6" customHeight="1" x14ac:dyDescent="0.25"/>
    <row r="1866" s="7" customFormat="1" ht="27.6" customHeight="1" x14ac:dyDescent="0.25"/>
    <row r="1867" s="7" customFormat="1" ht="27.6" customHeight="1" x14ac:dyDescent="0.25"/>
    <row r="1868" s="7" customFormat="1" ht="27.6" customHeight="1" x14ac:dyDescent="0.25"/>
    <row r="1869" s="7" customFormat="1" ht="27.6" customHeight="1" x14ac:dyDescent="0.25"/>
    <row r="1870" s="7" customFormat="1" ht="27.6" customHeight="1" x14ac:dyDescent="0.25"/>
    <row r="1871" s="7" customFormat="1" ht="27.6" customHeight="1" x14ac:dyDescent="0.25"/>
    <row r="1872" s="7" customFormat="1" ht="27.6" customHeight="1" x14ac:dyDescent="0.25"/>
    <row r="1873" s="7" customFormat="1" ht="27.6" customHeight="1" x14ac:dyDescent="0.25"/>
    <row r="1874" s="7" customFormat="1" ht="27.6" customHeight="1" x14ac:dyDescent="0.25"/>
    <row r="1875" s="7" customFormat="1" ht="27.6" customHeight="1" x14ac:dyDescent="0.25"/>
    <row r="1876" s="7" customFormat="1" ht="27.6" customHeight="1" x14ac:dyDescent="0.25"/>
    <row r="1877" s="7" customFormat="1" ht="27.6" customHeight="1" x14ac:dyDescent="0.25"/>
    <row r="1878" s="7" customFormat="1" ht="27.6" customHeight="1" x14ac:dyDescent="0.25"/>
    <row r="1879" s="7" customFormat="1" ht="27.6" customHeight="1" x14ac:dyDescent="0.25"/>
    <row r="1880" s="7" customFormat="1" ht="27.6" customHeight="1" x14ac:dyDescent="0.25"/>
    <row r="1881" s="7" customFormat="1" ht="27.6" customHeight="1" x14ac:dyDescent="0.25"/>
    <row r="1882" s="7" customFormat="1" ht="27.6" customHeight="1" x14ac:dyDescent="0.25"/>
    <row r="1883" s="7" customFormat="1" ht="27.6" customHeight="1" x14ac:dyDescent="0.25"/>
    <row r="1884" s="7" customFormat="1" ht="27.6" customHeight="1" x14ac:dyDescent="0.25"/>
    <row r="1885" s="7" customFormat="1" ht="27.6" customHeight="1" x14ac:dyDescent="0.25"/>
    <row r="1886" s="7" customFormat="1" ht="27.6" customHeight="1" x14ac:dyDescent="0.25"/>
    <row r="1887" s="7" customFormat="1" ht="27.6" customHeight="1" x14ac:dyDescent="0.25"/>
    <row r="1888" s="7" customFormat="1" ht="27.6" customHeight="1" x14ac:dyDescent="0.25"/>
    <row r="1889" s="7" customFormat="1" ht="27.6" customHeight="1" x14ac:dyDescent="0.25"/>
    <row r="1890" s="7" customFormat="1" ht="27.6" customHeight="1" x14ac:dyDescent="0.25"/>
    <row r="1891" s="7" customFormat="1" ht="27.6" customHeight="1" x14ac:dyDescent="0.25"/>
    <row r="1892" s="7" customFormat="1" ht="27.6" customHeight="1" x14ac:dyDescent="0.25"/>
    <row r="1893" s="7" customFormat="1" ht="27.6" customHeight="1" x14ac:dyDescent="0.25"/>
    <row r="1894" s="7" customFormat="1" ht="27.6" customHeight="1" x14ac:dyDescent="0.25"/>
    <row r="1895" s="7" customFormat="1" ht="27.6" customHeight="1" x14ac:dyDescent="0.25"/>
    <row r="1896" s="7" customFormat="1" ht="27.6" customHeight="1" x14ac:dyDescent="0.25"/>
    <row r="1897" s="7" customFormat="1" ht="27.6" customHeight="1" x14ac:dyDescent="0.25"/>
    <row r="1898" s="7" customFormat="1" ht="27.6" customHeight="1" x14ac:dyDescent="0.25"/>
    <row r="1899" s="7" customFormat="1" ht="27.6" customHeight="1" x14ac:dyDescent="0.25"/>
    <row r="1900" s="7" customFormat="1" ht="27.6" customHeight="1" x14ac:dyDescent="0.25"/>
    <row r="1901" s="7" customFormat="1" ht="27.6" customHeight="1" x14ac:dyDescent="0.25"/>
    <row r="1902" s="7" customFormat="1" ht="27.6" customHeight="1" x14ac:dyDescent="0.25"/>
    <row r="1903" s="7" customFormat="1" ht="27.6" customHeight="1" x14ac:dyDescent="0.25"/>
    <row r="1904" s="7" customFormat="1" ht="27.6" customHeight="1" x14ac:dyDescent="0.25"/>
    <row r="1905" s="7" customFormat="1" ht="27.6" customHeight="1" x14ac:dyDescent="0.25"/>
    <row r="1906" s="7" customFormat="1" ht="27.6" customHeight="1" x14ac:dyDescent="0.25"/>
    <row r="1907" s="7" customFormat="1" ht="27.6" customHeight="1" x14ac:dyDescent="0.25"/>
    <row r="1908" s="7" customFormat="1" ht="27.6" customHeight="1" x14ac:dyDescent="0.25"/>
    <row r="1909" s="7" customFormat="1" ht="27.6" customHeight="1" x14ac:dyDescent="0.25"/>
    <row r="1910" s="7" customFormat="1" ht="27.6" customHeight="1" x14ac:dyDescent="0.25"/>
    <row r="1911" s="7" customFormat="1" ht="27.6" customHeight="1" x14ac:dyDescent="0.25"/>
    <row r="1912" s="7" customFormat="1" ht="27.6" customHeight="1" x14ac:dyDescent="0.25"/>
    <row r="1913" s="7" customFormat="1" ht="27.6" customHeight="1" x14ac:dyDescent="0.25"/>
    <row r="1914" s="7" customFormat="1" ht="27.6" customHeight="1" x14ac:dyDescent="0.25"/>
    <row r="1915" s="7" customFormat="1" ht="27.6" customHeight="1" x14ac:dyDescent="0.25"/>
    <row r="1916" s="7" customFormat="1" ht="27.6" customHeight="1" x14ac:dyDescent="0.25"/>
    <row r="1917" s="7" customFormat="1" ht="27.6" customHeight="1" x14ac:dyDescent="0.25"/>
    <row r="1918" s="7" customFormat="1" ht="27.6" customHeight="1" x14ac:dyDescent="0.25"/>
    <row r="1919" s="7" customFormat="1" ht="27.6" customHeight="1" x14ac:dyDescent="0.25"/>
    <row r="1920" s="7" customFormat="1" ht="27.6" customHeight="1" x14ac:dyDescent="0.25"/>
    <row r="1921" s="7" customFormat="1" ht="27.6" customHeight="1" x14ac:dyDescent="0.25"/>
    <row r="1922" s="7" customFormat="1" ht="27.6" customHeight="1" x14ac:dyDescent="0.25"/>
    <row r="1923" s="7" customFormat="1" ht="27.6" customHeight="1" x14ac:dyDescent="0.25"/>
    <row r="1924" s="7" customFormat="1" ht="27.6" customHeight="1" x14ac:dyDescent="0.25"/>
    <row r="1925" s="7" customFormat="1" ht="27.6" customHeight="1" x14ac:dyDescent="0.25"/>
    <row r="1926" s="7" customFormat="1" ht="27.6" customHeight="1" x14ac:dyDescent="0.25"/>
    <row r="1927" s="7" customFormat="1" ht="27.6" customHeight="1" x14ac:dyDescent="0.25"/>
    <row r="1928" s="7" customFormat="1" ht="27.6" customHeight="1" x14ac:dyDescent="0.25"/>
    <row r="1929" s="7" customFormat="1" ht="27.6" customHeight="1" x14ac:dyDescent="0.25"/>
    <row r="1930" s="7" customFormat="1" ht="27.6" customHeight="1" x14ac:dyDescent="0.25"/>
    <row r="1931" s="7" customFormat="1" ht="27.6" customHeight="1" x14ac:dyDescent="0.25"/>
    <row r="1932" s="7" customFormat="1" ht="27.6" customHeight="1" x14ac:dyDescent="0.25"/>
    <row r="1933" s="7" customFormat="1" ht="27.6" customHeight="1" x14ac:dyDescent="0.25"/>
    <row r="1934" s="7" customFormat="1" ht="27.6" customHeight="1" x14ac:dyDescent="0.25"/>
    <row r="1935" s="7" customFormat="1" ht="27.6" customHeight="1" x14ac:dyDescent="0.25"/>
    <row r="1936" s="7" customFormat="1" ht="27.6" customHeight="1" x14ac:dyDescent="0.25"/>
    <row r="1937" s="7" customFormat="1" ht="27.6" customHeight="1" x14ac:dyDescent="0.25"/>
    <row r="1938" s="7" customFormat="1" ht="27.6" customHeight="1" x14ac:dyDescent="0.25"/>
    <row r="1939" s="7" customFormat="1" ht="27.6" customHeight="1" x14ac:dyDescent="0.25"/>
    <row r="1940" s="7" customFormat="1" ht="27.6" customHeight="1" x14ac:dyDescent="0.25"/>
    <row r="1941" s="7" customFormat="1" ht="27.6" customHeight="1" x14ac:dyDescent="0.25"/>
    <row r="1942" s="7" customFormat="1" ht="27.6" customHeight="1" x14ac:dyDescent="0.25"/>
    <row r="1943" s="7" customFormat="1" ht="27.6" customHeight="1" x14ac:dyDescent="0.25"/>
    <row r="1944" s="7" customFormat="1" ht="27.6" customHeight="1" x14ac:dyDescent="0.25"/>
    <row r="1945" s="7" customFormat="1" ht="27.6" customHeight="1" x14ac:dyDescent="0.25"/>
    <row r="1946" s="7" customFormat="1" ht="27.6" customHeight="1" x14ac:dyDescent="0.25"/>
    <row r="1947" s="7" customFormat="1" ht="27.6" customHeight="1" x14ac:dyDescent="0.25"/>
    <row r="1948" s="7" customFormat="1" ht="27.6" customHeight="1" x14ac:dyDescent="0.25"/>
    <row r="1949" s="7" customFormat="1" ht="27.6" customHeight="1" x14ac:dyDescent="0.25"/>
    <row r="1950" s="7" customFormat="1" ht="27.6" customHeight="1" x14ac:dyDescent="0.25"/>
    <row r="1951" s="7" customFormat="1" ht="27.6" customHeight="1" x14ac:dyDescent="0.25"/>
    <row r="1952" s="7" customFormat="1" ht="27.6" customHeight="1" x14ac:dyDescent="0.25"/>
    <row r="1953" s="7" customFormat="1" ht="27.6" customHeight="1" x14ac:dyDescent="0.25"/>
    <row r="1954" s="7" customFormat="1" ht="27.6" customHeight="1" x14ac:dyDescent="0.25"/>
    <row r="1955" s="7" customFormat="1" ht="27.6" customHeight="1" x14ac:dyDescent="0.25"/>
    <row r="1956" s="7" customFormat="1" ht="27.6" customHeight="1" x14ac:dyDescent="0.25"/>
    <row r="1957" s="7" customFormat="1" ht="27.6" customHeight="1" x14ac:dyDescent="0.25"/>
    <row r="1958" s="7" customFormat="1" ht="27.6" customHeight="1" x14ac:dyDescent="0.25"/>
    <row r="1959" s="7" customFormat="1" ht="27.6" customHeight="1" x14ac:dyDescent="0.25"/>
    <row r="1960" s="7" customFormat="1" ht="27.6" customHeight="1" x14ac:dyDescent="0.25"/>
    <row r="1961" s="7" customFormat="1" ht="27.6" customHeight="1" x14ac:dyDescent="0.25"/>
    <row r="1962" s="7" customFormat="1" ht="27.6" customHeight="1" x14ac:dyDescent="0.25"/>
    <row r="1963" s="7" customFormat="1" ht="27.6" customHeight="1" x14ac:dyDescent="0.25"/>
    <row r="1964" s="7" customFormat="1" ht="27.6" customHeight="1" x14ac:dyDescent="0.25"/>
    <row r="1965" s="7" customFormat="1" ht="27.6" customHeight="1" x14ac:dyDescent="0.25"/>
    <row r="1966" s="7" customFormat="1" ht="27.6" customHeight="1" x14ac:dyDescent="0.25"/>
    <row r="1967" s="7" customFormat="1" ht="27.6" customHeight="1" x14ac:dyDescent="0.25"/>
    <row r="1968" s="7" customFormat="1" ht="27.6" customHeight="1" x14ac:dyDescent="0.25"/>
    <row r="1969" s="7" customFormat="1" ht="27.6" customHeight="1" x14ac:dyDescent="0.25"/>
    <row r="1970" s="7" customFormat="1" ht="27.6" customHeight="1" x14ac:dyDescent="0.25"/>
    <row r="1971" s="7" customFormat="1" ht="27.6" customHeight="1" x14ac:dyDescent="0.25"/>
    <row r="1972" s="7" customFormat="1" ht="27.6" customHeight="1" x14ac:dyDescent="0.25"/>
    <row r="1973" s="7" customFormat="1" ht="27.6" customHeight="1" x14ac:dyDescent="0.25"/>
    <row r="1974" s="7" customFormat="1" ht="27.6" customHeight="1" x14ac:dyDescent="0.25"/>
    <row r="1975" s="7" customFormat="1" ht="27.6" customHeight="1" x14ac:dyDescent="0.25"/>
    <row r="1976" s="7" customFormat="1" ht="27.6" customHeight="1" x14ac:dyDescent="0.25"/>
    <row r="1977" s="7" customFormat="1" ht="27.6" customHeight="1" x14ac:dyDescent="0.25"/>
    <row r="1978" s="7" customFormat="1" ht="27.6" customHeight="1" x14ac:dyDescent="0.25"/>
    <row r="1979" s="7" customFormat="1" ht="27.6" customHeight="1" x14ac:dyDescent="0.25"/>
    <row r="1980" s="7" customFormat="1" ht="27.6" customHeight="1" x14ac:dyDescent="0.25"/>
    <row r="1981" s="7" customFormat="1" ht="27.6" customHeight="1" x14ac:dyDescent="0.25"/>
    <row r="1982" s="7" customFormat="1" ht="27.6" customHeight="1" x14ac:dyDescent="0.25"/>
    <row r="1983" s="7" customFormat="1" ht="27.6" customHeight="1" x14ac:dyDescent="0.25"/>
    <row r="1984" s="7" customFormat="1" ht="27.6" customHeight="1" x14ac:dyDescent="0.25"/>
    <row r="1985" s="7" customFormat="1" ht="27.6" customHeight="1" x14ac:dyDescent="0.25"/>
    <row r="1986" s="7" customFormat="1" ht="27.6" customHeight="1" x14ac:dyDescent="0.25"/>
    <row r="1987" s="7" customFormat="1" ht="27.6" customHeight="1" x14ac:dyDescent="0.25"/>
    <row r="1988" s="7" customFormat="1" ht="27.6" customHeight="1" x14ac:dyDescent="0.25"/>
    <row r="1989" s="7" customFormat="1" ht="27.6" customHeight="1" x14ac:dyDescent="0.25"/>
    <row r="1990" s="7" customFormat="1" ht="27.6" customHeight="1" x14ac:dyDescent="0.25"/>
    <row r="1991" s="7" customFormat="1" ht="27.6" customHeight="1" x14ac:dyDescent="0.25"/>
    <row r="1992" s="7" customFormat="1" ht="27.6" customHeight="1" x14ac:dyDescent="0.25"/>
    <row r="1993" s="7" customFormat="1" ht="27.6" customHeight="1" x14ac:dyDescent="0.25"/>
    <row r="1994" s="7" customFormat="1" ht="27.6" customHeight="1" x14ac:dyDescent="0.25"/>
    <row r="1995" s="7" customFormat="1" ht="27.6" customHeight="1" x14ac:dyDescent="0.25"/>
    <row r="1996" s="7" customFormat="1" ht="27.6" customHeight="1" x14ac:dyDescent="0.25"/>
    <row r="1997" s="7" customFormat="1" ht="27.6" customHeight="1" x14ac:dyDescent="0.25"/>
    <row r="1998" s="7" customFormat="1" ht="27.6" customHeight="1" x14ac:dyDescent="0.25"/>
    <row r="1999" s="7" customFormat="1" ht="27.6" customHeight="1" x14ac:dyDescent="0.25"/>
    <row r="2000" s="7" customFormat="1" ht="27.6" customHeight="1" x14ac:dyDescent="0.25"/>
    <row r="2001" s="7" customFormat="1" ht="27.6" customHeight="1" x14ac:dyDescent="0.25"/>
    <row r="2002" s="7" customFormat="1" ht="27.6" customHeight="1" x14ac:dyDescent="0.25"/>
    <row r="2003" s="7" customFormat="1" ht="27.6" customHeight="1" x14ac:dyDescent="0.25"/>
    <row r="2004" s="7" customFormat="1" ht="27.6" customHeight="1" x14ac:dyDescent="0.25"/>
    <row r="2005" s="7" customFormat="1" ht="27.6" customHeight="1" x14ac:dyDescent="0.25"/>
    <row r="2006" s="7" customFormat="1" ht="27.6" customHeight="1" x14ac:dyDescent="0.25"/>
    <row r="2007" s="7" customFormat="1" ht="27.6" customHeight="1" x14ac:dyDescent="0.25"/>
    <row r="2008" s="7" customFormat="1" ht="27.6" customHeight="1" x14ac:dyDescent="0.25"/>
    <row r="2009" s="7" customFormat="1" ht="27.6" customHeight="1" x14ac:dyDescent="0.25"/>
    <row r="2010" s="7" customFormat="1" ht="27.6" customHeight="1" x14ac:dyDescent="0.25"/>
    <row r="2011" s="7" customFormat="1" ht="27.6" customHeight="1" x14ac:dyDescent="0.25"/>
    <row r="2012" s="7" customFormat="1" ht="27.6" customHeight="1" x14ac:dyDescent="0.25"/>
    <row r="2013" s="7" customFormat="1" ht="27.6" customHeight="1" x14ac:dyDescent="0.25"/>
    <row r="2014" s="7" customFormat="1" ht="27.6" customHeight="1" x14ac:dyDescent="0.25"/>
    <row r="2015" s="7" customFormat="1" ht="27.6" customHeight="1" x14ac:dyDescent="0.25"/>
    <row r="2016" s="7" customFormat="1" ht="27.6" customHeight="1" x14ac:dyDescent="0.25"/>
    <row r="2017" s="7" customFormat="1" ht="27.6" customHeight="1" x14ac:dyDescent="0.25"/>
    <row r="2018" s="7" customFormat="1" ht="27.6" customHeight="1" x14ac:dyDescent="0.25"/>
    <row r="2019" s="7" customFormat="1" ht="27.6" customHeight="1" x14ac:dyDescent="0.25"/>
    <row r="2020" s="7" customFormat="1" ht="27.6" customHeight="1" x14ac:dyDescent="0.25"/>
    <row r="2021" s="7" customFormat="1" ht="27.6" customHeight="1" x14ac:dyDescent="0.25"/>
    <row r="2022" s="7" customFormat="1" ht="27.6" customHeight="1" x14ac:dyDescent="0.25"/>
    <row r="2023" s="7" customFormat="1" ht="27.6" customHeight="1" x14ac:dyDescent="0.25"/>
    <row r="2024" s="7" customFormat="1" ht="27.6" customHeight="1" x14ac:dyDescent="0.25"/>
    <row r="2025" s="7" customFormat="1" ht="27.6" customHeight="1" x14ac:dyDescent="0.25"/>
    <row r="2026" s="7" customFormat="1" ht="27.6" customHeight="1" x14ac:dyDescent="0.25"/>
    <row r="2027" s="7" customFormat="1" ht="27.6" customHeight="1" x14ac:dyDescent="0.25"/>
    <row r="2028" s="7" customFormat="1" ht="27.6" customHeight="1" x14ac:dyDescent="0.25"/>
    <row r="2029" s="7" customFormat="1" ht="27.6" customHeight="1" x14ac:dyDescent="0.25"/>
    <row r="2030" s="7" customFormat="1" ht="27.6" customHeight="1" x14ac:dyDescent="0.25"/>
    <row r="2031" s="7" customFormat="1" ht="27.6" customHeight="1" x14ac:dyDescent="0.25"/>
    <row r="2032" s="7" customFormat="1" ht="27.6" customHeight="1" x14ac:dyDescent="0.25"/>
    <row r="2033" s="7" customFormat="1" ht="27.6" customHeight="1" x14ac:dyDescent="0.25"/>
    <row r="2034" s="7" customFormat="1" ht="27.6" customHeight="1" x14ac:dyDescent="0.25"/>
    <row r="2035" s="7" customFormat="1" ht="27.6" customHeight="1" x14ac:dyDescent="0.25"/>
    <row r="2036" s="7" customFormat="1" ht="27.6" customHeight="1" x14ac:dyDescent="0.25"/>
    <row r="2037" s="7" customFormat="1" ht="27.6" customHeight="1" x14ac:dyDescent="0.25"/>
    <row r="2038" s="7" customFormat="1" ht="27.6" customHeight="1" x14ac:dyDescent="0.25"/>
    <row r="2039" s="7" customFormat="1" ht="27.6" customHeight="1" x14ac:dyDescent="0.25"/>
    <row r="2040" s="7" customFormat="1" ht="27.6" customHeight="1" x14ac:dyDescent="0.25"/>
    <row r="2041" s="7" customFormat="1" ht="27.6" customHeight="1" x14ac:dyDescent="0.25"/>
    <row r="2042" s="7" customFormat="1" ht="27.6" customHeight="1" x14ac:dyDescent="0.25"/>
    <row r="2043" s="7" customFormat="1" ht="27.6" customHeight="1" x14ac:dyDescent="0.25"/>
    <row r="2044" s="7" customFormat="1" ht="27.6" customHeight="1" x14ac:dyDescent="0.25"/>
    <row r="2045" s="7" customFormat="1" ht="27.6" customHeight="1" x14ac:dyDescent="0.25"/>
    <row r="2046" s="7" customFormat="1" ht="27.6" customHeight="1" x14ac:dyDescent="0.25"/>
    <row r="2047" s="7" customFormat="1" ht="27.6" customHeight="1" x14ac:dyDescent="0.25"/>
    <row r="2048" s="7" customFormat="1" ht="27.6" customHeight="1" x14ac:dyDescent="0.25"/>
    <row r="2049" s="7" customFormat="1" ht="27.6" customHeight="1" x14ac:dyDescent="0.25"/>
    <row r="2050" s="7" customFormat="1" ht="27.6" customHeight="1" x14ac:dyDescent="0.25"/>
    <row r="2051" s="7" customFormat="1" ht="27.6" customHeight="1" x14ac:dyDescent="0.25"/>
    <row r="2052" s="7" customFormat="1" ht="27.6" customHeight="1" x14ac:dyDescent="0.25"/>
    <row r="2053" s="7" customFormat="1" ht="27.6" customHeight="1" x14ac:dyDescent="0.25"/>
    <row r="2054" s="7" customFormat="1" ht="27.6" customHeight="1" x14ac:dyDescent="0.25"/>
    <row r="2055" s="7" customFormat="1" ht="27.6" customHeight="1" x14ac:dyDescent="0.25"/>
    <row r="2056" s="7" customFormat="1" ht="27.6" customHeight="1" x14ac:dyDescent="0.25"/>
    <row r="2057" s="7" customFormat="1" ht="27.6" customHeight="1" x14ac:dyDescent="0.25"/>
    <row r="2058" s="7" customFormat="1" ht="27.6" customHeight="1" x14ac:dyDescent="0.25"/>
    <row r="2059" s="7" customFormat="1" ht="27.6" customHeight="1" x14ac:dyDescent="0.25"/>
    <row r="2060" s="7" customFormat="1" ht="27.6" customHeight="1" x14ac:dyDescent="0.25"/>
    <row r="2061" s="7" customFormat="1" ht="27.6" customHeight="1" x14ac:dyDescent="0.25"/>
    <row r="2062" s="7" customFormat="1" ht="27.6" customHeight="1" x14ac:dyDescent="0.25"/>
    <row r="2063" s="7" customFormat="1" ht="27.6" customHeight="1" x14ac:dyDescent="0.25"/>
    <row r="2064" s="7" customFormat="1" ht="27.6" customHeight="1" x14ac:dyDescent="0.25"/>
    <row r="2065" s="7" customFormat="1" ht="27.6" customHeight="1" x14ac:dyDescent="0.25"/>
    <row r="2066" s="7" customFormat="1" ht="27.6" customHeight="1" x14ac:dyDescent="0.25"/>
    <row r="2067" s="7" customFormat="1" ht="27.6" customHeight="1" x14ac:dyDescent="0.25"/>
    <row r="2068" s="7" customFormat="1" ht="27.6" customHeight="1" x14ac:dyDescent="0.25"/>
    <row r="2069" s="7" customFormat="1" ht="27.6" customHeight="1" x14ac:dyDescent="0.25"/>
    <row r="2070" s="7" customFormat="1" ht="27.6" customHeight="1" x14ac:dyDescent="0.25"/>
    <row r="2071" s="7" customFormat="1" ht="27.6" customHeight="1" x14ac:dyDescent="0.25"/>
    <row r="2072" s="7" customFormat="1" ht="27.6" customHeight="1" x14ac:dyDescent="0.25"/>
    <row r="2073" s="7" customFormat="1" ht="27.6" customHeight="1" x14ac:dyDescent="0.25"/>
    <row r="2074" s="7" customFormat="1" ht="27.6" customHeight="1" x14ac:dyDescent="0.25"/>
    <row r="2075" s="7" customFormat="1" ht="27.6" customHeight="1" x14ac:dyDescent="0.25"/>
    <row r="2076" s="7" customFormat="1" ht="27.6" customHeight="1" x14ac:dyDescent="0.25"/>
    <row r="2077" s="7" customFormat="1" ht="27.6" customHeight="1" x14ac:dyDescent="0.25"/>
    <row r="2078" s="7" customFormat="1" ht="27.6" customHeight="1" x14ac:dyDescent="0.25"/>
    <row r="2079" s="7" customFormat="1" ht="27.6" customHeight="1" x14ac:dyDescent="0.25"/>
    <row r="2080" s="7" customFormat="1" ht="27.6" customHeight="1" x14ac:dyDescent="0.25"/>
    <row r="2081" s="7" customFormat="1" ht="27.6" customHeight="1" x14ac:dyDescent="0.25"/>
    <row r="2082" s="7" customFormat="1" ht="27.6" customHeight="1" x14ac:dyDescent="0.25"/>
    <row r="2083" s="7" customFormat="1" ht="27.6" customHeight="1" x14ac:dyDescent="0.25"/>
    <row r="2084" s="7" customFormat="1" ht="27.6" customHeight="1" x14ac:dyDescent="0.25"/>
    <row r="2085" s="7" customFormat="1" ht="27.6" customHeight="1" x14ac:dyDescent="0.25"/>
    <row r="2086" s="7" customFormat="1" ht="27.6" customHeight="1" x14ac:dyDescent="0.25"/>
    <row r="2087" s="7" customFormat="1" ht="27.6" customHeight="1" x14ac:dyDescent="0.25"/>
    <row r="2088" s="7" customFormat="1" ht="27.6" customHeight="1" x14ac:dyDescent="0.25"/>
    <row r="2089" s="7" customFormat="1" ht="27.6" customHeight="1" x14ac:dyDescent="0.25"/>
    <row r="2090" s="7" customFormat="1" ht="27.6" customHeight="1" x14ac:dyDescent="0.25"/>
    <row r="2091" s="7" customFormat="1" ht="27.6" customHeight="1" x14ac:dyDescent="0.25"/>
    <row r="2092" s="7" customFormat="1" ht="27.6" customHeight="1" x14ac:dyDescent="0.25"/>
    <row r="2093" s="7" customFormat="1" ht="27.6" customHeight="1" x14ac:dyDescent="0.25"/>
    <row r="2094" s="7" customFormat="1" ht="27.6" customHeight="1" x14ac:dyDescent="0.25"/>
    <row r="2095" s="7" customFormat="1" ht="27.6" customHeight="1" x14ac:dyDescent="0.25"/>
    <row r="2096" s="7" customFormat="1" ht="27.6" customHeight="1" x14ac:dyDescent="0.25"/>
    <row r="2097" s="7" customFormat="1" ht="27.6" customHeight="1" x14ac:dyDescent="0.25"/>
    <row r="2098" s="7" customFormat="1" ht="27.6" customHeight="1" x14ac:dyDescent="0.25"/>
    <row r="2099" s="7" customFormat="1" ht="27.6" customHeight="1" x14ac:dyDescent="0.25"/>
    <row r="2100" s="7" customFormat="1" ht="27.6" customHeight="1" x14ac:dyDescent="0.25"/>
    <row r="2101" s="7" customFormat="1" ht="27.6" customHeight="1" x14ac:dyDescent="0.25"/>
    <row r="2102" s="7" customFormat="1" ht="27.6" customHeight="1" x14ac:dyDescent="0.25"/>
    <row r="2103" s="7" customFormat="1" ht="27.6" customHeight="1" x14ac:dyDescent="0.25"/>
    <row r="2104" s="7" customFormat="1" ht="27.6" customHeight="1" x14ac:dyDescent="0.25"/>
    <row r="2105" s="7" customFormat="1" ht="27.6" customHeight="1" x14ac:dyDescent="0.25"/>
    <row r="2106" s="7" customFormat="1" ht="27.6" customHeight="1" x14ac:dyDescent="0.25"/>
    <row r="2107" s="7" customFormat="1" ht="27.6" customHeight="1" x14ac:dyDescent="0.25"/>
    <row r="2108" s="7" customFormat="1" ht="27.6" customHeight="1" x14ac:dyDescent="0.25"/>
    <row r="2109" s="7" customFormat="1" ht="27.6" customHeight="1" x14ac:dyDescent="0.25"/>
    <row r="2110" s="7" customFormat="1" ht="27.6" customHeight="1" x14ac:dyDescent="0.25"/>
    <row r="2111" s="7" customFormat="1" ht="27.6" customHeight="1" x14ac:dyDescent="0.25"/>
    <row r="2112" s="7" customFormat="1" ht="27.6" customHeight="1" x14ac:dyDescent="0.25"/>
    <row r="2113" s="7" customFormat="1" ht="27.6" customHeight="1" x14ac:dyDescent="0.25"/>
    <row r="2114" s="7" customFormat="1" ht="27.6" customHeight="1" x14ac:dyDescent="0.25"/>
    <row r="2115" s="7" customFormat="1" ht="27.6" customHeight="1" x14ac:dyDescent="0.25"/>
    <row r="2116" s="7" customFormat="1" ht="27.6" customHeight="1" x14ac:dyDescent="0.25"/>
    <row r="2117" s="7" customFormat="1" ht="27.6" customHeight="1" x14ac:dyDescent="0.25"/>
    <row r="2118" s="7" customFormat="1" ht="27.6" customHeight="1" x14ac:dyDescent="0.25"/>
    <row r="2119" s="7" customFormat="1" ht="27.6" customHeight="1" x14ac:dyDescent="0.25"/>
    <row r="2120" s="7" customFormat="1" ht="27.6" customHeight="1" x14ac:dyDescent="0.25"/>
    <row r="2121" s="7" customFormat="1" ht="27.6" customHeight="1" x14ac:dyDescent="0.25"/>
    <row r="2122" s="7" customFormat="1" ht="27.6" customHeight="1" x14ac:dyDescent="0.25"/>
    <row r="2123" s="7" customFormat="1" ht="27.6" customHeight="1" x14ac:dyDescent="0.25"/>
    <row r="2124" s="7" customFormat="1" ht="27.6" customHeight="1" x14ac:dyDescent="0.25"/>
    <row r="2125" s="7" customFormat="1" ht="27.6" customHeight="1" x14ac:dyDescent="0.25"/>
    <row r="2126" s="7" customFormat="1" ht="27.6" customHeight="1" x14ac:dyDescent="0.25"/>
    <row r="2127" s="7" customFormat="1" ht="27.6" customHeight="1" x14ac:dyDescent="0.25"/>
    <row r="2128" s="7" customFormat="1" ht="27.6" customHeight="1" x14ac:dyDescent="0.25"/>
    <row r="2129" s="7" customFormat="1" ht="27.6" customHeight="1" x14ac:dyDescent="0.25"/>
    <row r="2130" s="7" customFormat="1" ht="27.6" customHeight="1" x14ac:dyDescent="0.25"/>
    <row r="2131" s="7" customFormat="1" ht="27.6" customHeight="1" x14ac:dyDescent="0.25"/>
    <row r="2132" s="7" customFormat="1" ht="27.6" customHeight="1" x14ac:dyDescent="0.25"/>
    <row r="2133" s="7" customFormat="1" ht="27.6" customHeight="1" x14ac:dyDescent="0.25"/>
    <row r="2134" s="7" customFormat="1" ht="27.6" customHeight="1" x14ac:dyDescent="0.25"/>
    <row r="2135" s="7" customFormat="1" ht="27.6" customHeight="1" x14ac:dyDescent="0.25"/>
    <row r="2136" s="7" customFormat="1" ht="27.6" customHeight="1" x14ac:dyDescent="0.25"/>
    <row r="2137" s="7" customFormat="1" ht="27.6" customHeight="1" x14ac:dyDescent="0.25"/>
    <row r="2138" s="7" customFormat="1" ht="27.6" customHeight="1" x14ac:dyDescent="0.25"/>
    <row r="2139" s="7" customFormat="1" ht="27.6" customHeight="1" x14ac:dyDescent="0.25"/>
    <row r="2140" s="7" customFormat="1" ht="27.6" customHeight="1" x14ac:dyDescent="0.25"/>
    <row r="2141" s="7" customFormat="1" ht="27.6" customHeight="1" x14ac:dyDescent="0.25"/>
    <row r="2142" s="7" customFormat="1" ht="27.6" customHeight="1" x14ac:dyDescent="0.25"/>
    <row r="2143" s="7" customFormat="1" ht="27.6" customHeight="1" x14ac:dyDescent="0.25"/>
    <row r="2144" s="7" customFormat="1" ht="27.6" customHeight="1" x14ac:dyDescent="0.25"/>
    <row r="2145" s="7" customFormat="1" ht="27.6" customHeight="1" x14ac:dyDescent="0.25"/>
    <row r="2146" s="7" customFormat="1" ht="27.6" customHeight="1" x14ac:dyDescent="0.25"/>
    <row r="2147" s="7" customFormat="1" ht="27.6" customHeight="1" x14ac:dyDescent="0.25"/>
    <row r="2148" s="7" customFormat="1" ht="27.6" customHeight="1" x14ac:dyDescent="0.25"/>
    <row r="2149" s="7" customFormat="1" ht="27.6" customHeight="1" x14ac:dyDescent="0.25"/>
    <row r="2150" s="7" customFormat="1" ht="27.6" customHeight="1" x14ac:dyDescent="0.25"/>
    <row r="2151" s="7" customFormat="1" ht="27.6" customHeight="1" x14ac:dyDescent="0.25"/>
    <row r="2152" s="7" customFormat="1" ht="27.6" customHeight="1" x14ac:dyDescent="0.25"/>
    <row r="2153" s="7" customFormat="1" ht="27.6" customHeight="1" x14ac:dyDescent="0.25"/>
    <row r="2154" s="7" customFormat="1" ht="27.6" customHeight="1" x14ac:dyDescent="0.25"/>
    <row r="2155" s="7" customFormat="1" ht="27.6" customHeight="1" x14ac:dyDescent="0.25"/>
    <row r="2156" s="7" customFormat="1" ht="27.6" customHeight="1" x14ac:dyDescent="0.25"/>
    <row r="2157" s="7" customFormat="1" ht="27.6" customHeight="1" x14ac:dyDescent="0.25"/>
    <row r="2158" s="7" customFormat="1" ht="27.6" customHeight="1" x14ac:dyDescent="0.25"/>
    <row r="2159" s="7" customFormat="1" ht="27.6" customHeight="1" x14ac:dyDescent="0.25"/>
    <row r="2160" s="7" customFormat="1" ht="27.6" customHeight="1" x14ac:dyDescent="0.25"/>
    <row r="2161" s="7" customFormat="1" ht="27.6" customHeight="1" x14ac:dyDescent="0.25"/>
    <row r="2162" s="7" customFormat="1" ht="27.6" customHeight="1" x14ac:dyDescent="0.25"/>
    <row r="2163" s="7" customFormat="1" ht="27.6" customHeight="1" x14ac:dyDescent="0.25"/>
    <row r="2164" s="7" customFormat="1" ht="27.6" customHeight="1" x14ac:dyDescent="0.25"/>
    <row r="2165" s="7" customFormat="1" ht="27.6" customHeight="1" x14ac:dyDescent="0.25"/>
    <row r="2166" s="7" customFormat="1" ht="27.6" customHeight="1" x14ac:dyDescent="0.25"/>
    <row r="2167" s="7" customFormat="1" ht="27.6" customHeight="1" x14ac:dyDescent="0.25"/>
    <row r="2168" s="7" customFormat="1" ht="27.6" customHeight="1" x14ac:dyDescent="0.25"/>
    <row r="2169" s="7" customFormat="1" ht="27.6" customHeight="1" x14ac:dyDescent="0.25"/>
    <row r="2170" s="7" customFormat="1" ht="27.6" customHeight="1" x14ac:dyDescent="0.25"/>
    <row r="2171" s="7" customFormat="1" ht="27.6" customHeight="1" x14ac:dyDescent="0.25"/>
    <row r="2172" s="7" customFormat="1" ht="27.6" customHeight="1" x14ac:dyDescent="0.25"/>
    <row r="2173" s="7" customFormat="1" ht="27.6" customHeight="1" x14ac:dyDescent="0.25"/>
    <row r="2174" s="7" customFormat="1" ht="27.6" customHeight="1" x14ac:dyDescent="0.25"/>
    <row r="2175" s="7" customFormat="1" ht="27.6" customHeight="1" x14ac:dyDescent="0.25"/>
    <row r="2176" s="7" customFormat="1" ht="27.6" customHeight="1" x14ac:dyDescent="0.25"/>
    <row r="2177" s="7" customFormat="1" ht="27.6" customHeight="1" x14ac:dyDescent="0.25"/>
    <row r="2178" s="7" customFormat="1" ht="27.6" customHeight="1" x14ac:dyDescent="0.25"/>
    <row r="2179" s="7" customFormat="1" ht="27.6" customHeight="1" x14ac:dyDescent="0.25"/>
    <row r="2180" s="7" customFormat="1" ht="27.6" customHeight="1" x14ac:dyDescent="0.25"/>
    <row r="2181" s="7" customFormat="1" ht="27.6" customHeight="1" x14ac:dyDescent="0.25"/>
  </sheetData>
  <sheetProtection formatCells="0" formatColumns="0" formatRows="0" selectLockedCells="1" sort="0" autoFilter="0" pivotTables="0"/>
  <conditionalFormatting sqref="D6:D25">
    <cfRule type="cellIs" dxfId="62" priority="7" operator="equal">
      <formula>"Si"</formula>
    </cfRule>
    <cfRule type="cellIs" dxfId="61" priority="8" operator="equal">
      <formula>"No"</formula>
    </cfRule>
  </conditionalFormatting>
  <dataValidations count="1">
    <dataValidation type="list" allowBlank="1" showInputMessage="1" showErrorMessage="1" sqref="D6:D25" xr:uid="{D1AA880A-BFEC-477D-9162-F72C33176D95}">
      <formula1>"Si,No"</formula1>
    </dataValidation>
  </dataValidations>
  <pageMargins left="0.511811024" right="0.511811024" top="0.78740157499999996" bottom="0.78740157499999996" header="0.31496062000000002" footer="0.31496062000000002"/>
  <pageSetup paperSize="9" scale="8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CBCC-95C5-4BF6-BEF1-A0DE812C5785}">
  <sheetPr codeName="Sheet7">
    <pageSetUpPr fitToPage="1"/>
  </sheetPr>
  <dimension ref="C1:Z2168"/>
  <sheetViews>
    <sheetView showGridLines="0" showRowColHeaders="0" zoomScaleNormal="100" workbookViewId="0"/>
  </sheetViews>
  <sheetFormatPr baseColWidth="10" defaultColWidth="8.85546875" defaultRowHeight="15" x14ac:dyDescent="0.25"/>
  <cols>
    <col min="1" max="1" width="1.28515625" style="80" customWidth="1"/>
    <col min="2" max="2" width="1.5703125" style="80" customWidth="1"/>
    <col min="3" max="3" width="26.28515625" style="80" customWidth="1"/>
    <col min="4" max="4" width="16.7109375" style="88" customWidth="1"/>
    <col min="5" max="6" width="30.42578125" style="88" customWidth="1"/>
    <col min="7" max="9" width="8.85546875" style="80"/>
    <col min="10" max="26" width="8.85546875" style="90"/>
    <col min="27" max="16384" width="8.85546875" style="80"/>
  </cols>
  <sheetData>
    <row r="1" spans="3:26" s="73" customFormat="1" ht="39" customHeight="1" x14ac:dyDescent="0.25">
      <c r="D1" s="74"/>
      <c r="E1" s="74"/>
      <c r="F1" s="74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3:26" s="77" customFormat="1" ht="26.1" customHeight="1" x14ac:dyDescent="0.25">
      <c r="C2" s="75"/>
      <c r="D2" s="76"/>
      <c r="E2" s="76"/>
      <c r="F2" s="7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</row>
    <row r="3" spans="3:26" s="6" customFormat="1" ht="26.1" customHeight="1" x14ac:dyDescent="0.25">
      <c r="C3" s="11"/>
      <c r="D3" s="20"/>
      <c r="E3" s="20"/>
      <c r="F3" s="20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3:26" s="78" customFormat="1" ht="15" customHeight="1" x14ac:dyDescent="0.25">
      <c r="C4" s="184" t="s">
        <v>229</v>
      </c>
      <c r="D4" s="20"/>
      <c r="E4" s="20"/>
      <c r="F4" s="20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</row>
    <row r="5" spans="3:26" ht="27.6" customHeight="1" x14ac:dyDescent="0.25">
      <c r="C5" s="68" t="s">
        <v>3</v>
      </c>
      <c r="D5" s="187" t="s">
        <v>147</v>
      </c>
      <c r="E5" s="187" t="s">
        <v>148</v>
      </c>
      <c r="F5" s="187" t="s">
        <v>7</v>
      </c>
      <c r="G5" s="79" t="s">
        <v>150</v>
      </c>
    </row>
    <row r="6" spans="3:26" ht="30" customHeight="1" x14ac:dyDescent="0.25">
      <c r="C6" s="81" t="s">
        <v>149</v>
      </c>
      <c r="D6" s="82">
        <f>IFERROR(AVERAGE(D7:D12),"")</f>
        <v>0.6333333333333333</v>
      </c>
      <c r="E6" s="83" t="str">
        <f>IFERROR(VLOOKUP(D6,$Q$7:$S$11,2,TRUE),"")</f>
        <v>Intermedio</v>
      </c>
      <c r="F6" s="84">
        <f>IFERROR(SUM(F7:F12),"")</f>
        <v>5</v>
      </c>
      <c r="T6" s="90" t="s">
        <v>4</v>
      </c>
      <c r="U6" s="90" t="s">
        <v>151</v>
      </c>
      <c r="V6" s="90" t="s">
        <v>152</v>
      </c>
    </row>
    <row r="7" spans="3:26" ht="51" customHeight="1" x14ac:dyDescent="0.25">
      <c r="C7" s="85" t="str">
        <f>Settings!B13</f>
        <v>Estrategia</v>
      </c>
      <c r="D7" s="86">
        <f>IFERROR(COUNTIF('D1'!$D$6:$D$25,Analysis!$C$13)/COUNTA('D1'!$C$6:$C$25),"")</f>
        <v>0.7</v>
      </c>
      <c r="E7" s="87" t="str">
        <f>IFERROR(VLOOKUP(D7,$Q$7:$S$11,2,TRUE),"")</f>
        <v>Avanzado</v>
      </c>
      <c r="F7" s="87">
        <f>IFERROR(COUNTIF(Opportunities!$D$5:$D$404,Analysis!C7),"")</f>
        <v>1</v>
      </c>
      <c r="Q7" s="90">
        <v>0</v>
      </c>
      <c r="R7" s="90" t="str">
        <f>T6</f>
        <v>Básico</v>
      </c>
      <c r="S7" s="90">
        <f>COUNTIF($E$7:$E$12,R7)</f>
        <v>1</v>
      </c>
      <c r="T7" s="91" t="str">
        <f>IF(D7&lt;0.31,D7,"")</f>
        <v/>
      </c>
      <c r="U7" s="91" t="str">
        <f t="shared" ref="U7:U12" si="0">IF(AND(D7&gt;0.3,D7&lt;0.7),D7,"")</f>
        <v/>
      </c>
      <c r="V7" s="91">
        <f t="shared" ref="V7:V12" si="1">IF(D7&gt;0.69,D7,"")</f>
        <v>0.7</v>
      </c>
    </row>
    <row r="8" spans="3:26" ht="51" customHeight="1" x14ac:dyDescent="0.25">
      <c r="C8" s="85" t="str">
        <f>Settings!B14</f>
        <v>Finanzas</v>
      </c>
      <c r="D8" s="86">
        <f>IFERROR(COUNTIF('D2'!$D$6:$D$25,Analysis!$C$13)/COUNTA('D2'!$C$6:$C$25),"")</f>
        <v>0.55000000000000004</v>
      </c>
      <c r="E8" s="87" t="str">
        <f t="shared" ref="E8:E12" si="2">IFERROR(VLOOKUP(D8,$Q$7:$S$11,2,TRUE),"")</f>
        <v>Intermedio</v>
      </c>
      <c r="F8" s="87">
        <f>IFERROR(COUNTIF(Opportunities!$D$5:$D$404,Analysis!C8),"")</f>
        <v>1</v>
      </c>
      <c r="Q8" s="90">
        <v>0.31</v>
      </c>
      <c r="R8" s="90" t="str">
        <f>U6</f>
        <v>Intermedio</v>
      </c>
      <c r="S8" s="90">
        <f t="shared" ref="S8:S9" si="3">COUNTIF($E$7:$E$12,R8)</f>
        <v>1</v>
      </c>
      <c r="T8" s="91" t="str">
        <f>IF(D8&lt;0.31,D8,"")</f>
        <v/>
      </c>
      <c r="U8" s="91">
        <f t="shared" si="0"/>
        <v>0.55000000000000004</v>
      </c>
      <c r="V8" s="91" t="str">
        <f t="shared" si="1"/>
        <v/>
      </c>
    </row>
    <row r="9" spans="3:26" ht="51" customHeight="1" x14ac:dyDescent="0.25">
      <c r="C9" s="85" t="str">
        <f>Settings!B15</f>
        <v>Marketing</v>
      </c>
      <c r="D9" s="86">
        <f>IFERROR(COUNTIF('D3'!$D$6:$D$25,Analysis!$C$13)/COUNTA('D3'!$C$6:$C$25),"")</f>
        <v>0.85</v>
      </c>
      <c r="E9" s="87" t="str">
        <f t="shared" si="2"/>
        <v>Avanzado</v>
      </c>
      <c r="F9" s="87">
        <f>IFERROR(COUNTIF(Opportunities!$D$5:$D$404,Analysis!C9),"")</f>
        <v>1</v>
      </c>
      <c r="Q9" s="90">
        <v>0.7</v>
      </c>
      <c r="R9" s="90" t="str">
        <f>V6</f>
        <v>Avanzado</v>
      </c>
      <c r="S9" s="90">
        <f t="shared" si="3"/>
        <v>4</v>
      </c>
      <c r="T9" s="91" t="str">
        <f t="shared" ref="T9:T12" si="4">IF(D9&lt;0.31,D9,"")</f>
        <v/>
      </c>
      <c r="U9" s="91" t="str">
        <f t="shared" si="0"/>
        <v/>
      </c>
      <c r="V9" s="91">
        <f t="shared" si="1"/>
        <v>0.85</v>
      </c>
    </row>
    <row r="10" spans="3:26" ht="51" customHeight="1" x14ac:dyDescent="0.25">
      <c r="C10" s="85" t="str">
        <f>Settings!B16</f>
        <v>Recursos Humanos</v>
      </c>
      <c r="D10" s="86">
        <f>IFERROR(COUNTIF('D4'!$D$6:$D$25,Analysis!$C$13)/COUNTA('D4'!$C$6:$C$25),"")</f>
        <v>0.2</v>
      </c>
      <c r="E10" s="87" t="str">
        <f t="shared" si="2"/>
        <v>Básico</v>
      </c>
      <c r="F10" s="87">
        <f>IFERROR(COUNTIF(Opportunities!$D$5:$D$404,Analysis!C10),"")</f>
        <v>1</v>
      </c>
      <c r="T10" s="91">
        <f>IF(D10&lt;0.31,D10,"")</f>
        <v>0.2</v>
      </c>
      <c r="U10" s="91" t="str">
        <f t="shared" si="0"/>
        <v/>
      </c>
      <c r="V10" s="91" t="str">
        <f t="shared" si="1"/>
        <v/>
      </c>
    </row>
    <row r="11" spans="3:26" ht="51" customHeight="1" x14ac:dyDescent="0.25">
      <c r="C11" s="85" t="str">
        <f>Settings!B17</f>
        <v>Operaciones</v>
      </c>
      <c r="D11" s="86">
        <f>IFERROR(COUNTIF('D5'!$D$6:$D$25,Analysis!$C$13)/COUNTA('D5'!$C$6:$C$25),"")</f>
        <v>0.7</v>
      </c>
      <c r="E11" s="87" t="str">
        <f t="shared" si="2"/>
        <v>Avanzado</v>
      </c>
      <c r="F11" s="87">
        <f>IFERROR(COUNTIF(Opportunities!$D$5:$D$404,Analysis!C11),"")</f>
        <v>1</v>
      </c>
      <c r="T11" s="91" t="str">
        <f t="shared" si="4"/>
        <v/>
      </c>
      <c r="U11" s="91" t="str">
        <f t="shared" si="0"/>
        <v/>
      </c>
      <c r="V11" s="91">
        <f t="shared" si="1"/>
        <v>0.7</v>
      </c>
    </row>
    <row r="12" spans="3:26" ht="51" customHeight="1" x14ac:dyDescent="0.25">
      <c r="C12" s="85" t="str">
        <f>Settings!B18</f>
        <v>Tecnología</v>
      </c>
      <c r="D12" s="86">
        <f>IFERROR(COUNTIF('D6'!$D$6:$D$25,Analysis!$C$13)/COUNTA('D6'!$C$6:$C$25),"")</f>
        <v>0.8</v>
      </c>
      <c r="E12" s="87" t="str">
        <f t="shared" si="2"/>
        <v>Avanzado</v>
      </c>
      <c r="F12" s="87">
        <f>IFERROR(COUNTIF(Opportunities!$D$5:$D$404,Analysis!C12),"")</f>
        <v>0</v>
      </c>
      <c r="T12" s="91" t="str">
        <f t="shared" si="4"/>
        <v/>
      </c>
      <c r="U12" s="91" t="str">
        <f t="shared" si="0"/>
        <v/>
      </c>
      <c r="V12" s="91">
        <f t="shared" si="1"/>
        <v>0.8</v>
      </c>
    </row>
    <row r="13" spans="3:26" ht="27.6" customHeight="1" x14ac:dyDescent="0.25">
      <c r="C13" s="89" t="s">
        <v>26</v>
      </c>
    </row>
    <row r="14" spans="3:26" ht="27.6" customHeight="1" x14ac:dyDescent="0.25"/>
    <row r="15" spans="3:26" ht="27.6" customHeight="1" x14ac:dyDescent="0.25"/>
    <row r="16" spans="3:26" ht="27.6" customHeight="1" x14ac:dyDescent="0.25"/>
    <row r="17" ht="27.6" customHeight="1" x14ac:dyDescent="0.25"/>
    <row r="18" ht="27.6" customHeight="1" x14ac:dyDescent="0.25"/>
    <row r="19" ht="27.6" customHeight="1" x14ac:dyDescent="0.25"/>
    <row r="20" ht="27.6" customHeight="1" x14ac:dyDescent="0.25"/>
    <row r="21" ht="27.6" customHeight="1" x14ac:dyDescent="0.25"/>
    <row r="22" ht="27.6" customHeight="1" x14ac:dyDescent="0.25"/>
    <row r="23" ht="27.6" customHeight="1" x14ac:dyDescent="0.25"/>
    <row r="24" ht="27.6" customHeight="1" x14ac:dyDescent="0.25"/>
    <row r="25" ht="27.6" customHeight="1" x14ac:dyDescent="0.25"/>
    <row r="26" ht="27.6" customHeight="1" x14ac:dyDescent="0.25"/>
    <row r="27" ht="27.6" customHeight="1" x14ac:dyDescent="0.25"/>
    <row r="28" ht="27.6" customHeight="1" x14ac:dyDescent="0.25"/>
    <row r="29" ht="27.6" customHeight="1" x14ac:dyDescent="0.25"/>
    <row r="30" ht="27.6" customHeight="1" x14ac:dyDescent="0.25"/>
    <row r="31" ht="27.6" customHeight="1" x14ac:dyDescent="0.25"/>
    <row r="32" ht="27.6" customHeight="1" x14ac:dyDescent="0.25"/>
    <row r="33" ht="27.6" customHeight="1" x14ac:dyDescent="0.25"/>
    <row r="34" ht="27.6" customHeight="1" x14ac:dyDescent="0.25"/>
    <row r="35" ht="27.6" customHeight="1" x14ac:dyDescent="0.25"/>
    <row r="36" ht="27.6" customHeight="1" x14ac:dyDescent="0.25"/>
    <row r="37" ht="27.6" customHeight="1" x14ac:dyDescent="0.25"/>
    <row r="38" ht="27.6" customHeight="1" x14ac:dyDescent="0.25"/>
    <row r="39" ht="27.6" customHeight="1" x14ac:dyDescent="0.25"/>
    <row r="40" ht="27.6" customHeight="1" x14ac:dyDescent="0.25"/>
    <row r="41" ht="27.6" customHeight="1" x14ac:dyDescent="0.25"/>
    <row r="42" ht="27.6" customHeight="1" x14ac:dyDescent="0.25"/>
    <row r="43" ht="27.6" customHeight="1" x14ac:dyDescent="0.25"/>
    <row r="44" ht="27.6" customHeight="1" x14ac:dyDescent="0.25"/>
    <row r="45" ht="27.6" customHeight="1" x14ac:dyDescent="0.25"/>
    <row r="46" ht="27.6" customHeight="1" x14ac:dyDescent="0.25"/>
    <row r="47" ht="27.6" customHeight="1" x14ac:dyDescent="0.25"/>
    <row r="48" ht="27.6" customHeight="1" x14ac:dyDescent="0.25"/>
    <row r="49" ht="27.6" customHeight="1" x14ac:dyDescent="0.25"/>
    <row r="50" ht="27.6" customHeight="1" x14ac:dyDescent="0.25"/>
    <row r="51" ht="27.6" customHeight="1" x14ac:dyDescent="0.25"/>
    <row r="52" ht="27.6" customHeight="1" x14ac:dyDescent="0.25"/>
    <row r="53" ht="27.6" customHeight="1" x14ac:dyDescent="0.25"/>
    <row r="54" ht="27.6" customHeight="1" x14ac:dyDescent="0.25"/>
    <row r="55" ht="27.6" customHeight="1" x14ac:dyDescent="0.25"/>
    <row r="56" ht="27.6" customHeight="1" x14ac:dyDescent="0.25"/>
    <row r="57" ht="27.6" customHeight="1" x14ac:dyDescent="0.25"/>
    <row r="58" ht="27.6" customHeight="1" x14ac:dyDescent="0.25"/>
    <row r="59" ht="27.6" customHeight="1" x14ac:dyDescent="0.25"/>
    <row r="60" ht="27.6" customHeight="1" x14ac:dyDescent="0.25"/>
    <row r="61" ht="27.6" customHeight="1" x14ac:dyDescent="0.25"/>
    <row r="62" ht="27.6" customHeight="1" x14ac:dyDescent="0.25"/>
    <row r="63" ht="27.6" customHeight="1" x14ac:dyDescent="0.25"/>
    <row r="64" ht="27.6" customHeight="1" x14ac:dyDescent="0.25"/>
    <row r="65" ht="27.6" customHeight="1" x14ac:dyDescent="0.25"/>
    <row r="66" ht="27.6" customHeight="1" x14ac:dyDescent="0.25"/>
    <row r="67" ht="27.6" customHeight="1" x14ac:dyDescent="0.25"/>
    <row r="68" ht="27.6" customHeight="1" x14ac:dyDescent="0.25"/>
    <row r="69" ht="27.6" customHeight="1" x14ac:dyDescent="0.25"/>
    <row r="70" ht="27.6" customHeight="1" x14ac:dyDescent="0.25"/>
    <row r="71" ht="27.6" customHeight="1" x14ac:dyDescent="0.25"/>
    <row r="72" ht="27.6" customHeight="1" x14ac:dyDescent="0.25"/>
    <row r="73" ht="27.6" customHeight="1" x14ac:dyDescent="0.25"/>
    <row r="74" ht="27.6" customHeight="1" x14ac:dyDescent="0.25"/>
    <row r="75" ht="27.6" customHeight="1" x14ac:dyDescent="0.25"/>
    <row r="76" ht="27.6" customHeight="1" x14ac:dyDescent="0.25"/>
    <row r="77" ht="27.6" customHeight="1" x14ac:dyDescent="0.25"/>
    <row r="78" ht="27.6" customHeight="1" x14ac:dyDescent="0.25"/>
    <row r="79" ht="27.6" customHeight="1" x14ac:dyDescent="0.25"/>
    <row r="80" ht="27.6" customHeight="1" x14ac:dyDescent="0.25"/>
    <row r="81" ht="27.6" customHeight="1" x14ac:dyDescent="0.25"/>
    <row r="82" ht="27.6" customHeight="1" x14ac:dyDescent="0.25"/>
    <row r="83" ht="27.6" customHeight="1" x14ac:dyDescent="0.25"/>
    <row r="84" ht="27.6" customHeight="1" x14ac:dyDescent="0.25"/>
    <row r="85" ht="27.6" customHeight="1" x14ac:dyDescent="0.25"/>
    <row r="86" ht="27.6" customHeight="1" x14ac:dyDescent="0.25"/>
    <row r="87" ht="27.6" customHeight="1" x14ac:dyDescent="0.25"/>
    <row r="88" ht="27.6" customHeight="1" x14ac:dyDescent="0.25"/>
    <row r="89" ht="27.6" customHeight="1" x14ac:dyDescent="0.25"/>
    <row r="90" ht="27.6" customHeight="1" x14ac:dyDescent="0.25"/>
    <row r="91" ht="27.6" customHeight="1" x14ac:dyDescent="0.25"/>
    <row r="92" ht="27.6" customHeight="1" x14ac:dyDescent="0.25"/>
    <row r="93" ht="27.6" customHeight="1" x14ac:dyDescent="0.25"/>
    <row r="94" ht="27.6" customHeight="1" x14ac:dyDescent="0.25"/>
    <row r="95" ht="27.6" customHeight="1" x14ac:dyDescent="0.25"/>
    <row r="96" ht="27.6" customHeight="1" x14ac:dyDescent="0.25"/>
    <row r="97" ht="27.6" customHeight="1" x14ac:dyDescent="0.25"/>
    <row r="98" ht="27.6" customHeight="1" x14ac:dyDescent="0.25"/>
    <row r="99" ht="27.6" customHeight="1" x14ac:dyDescent="0.25"/>
    <row r="100" ht="27.6" customHeight="1" x14ac:dyDescent="0.25"/>
    <row r="101" ht="27.6" customHeight="1" x14ac:dyDescent="0.25"/>
    <row r="102" ht="27.6" customHeight="1" x14ac:dyDescent="0.25"/>
    <row r="103" ht="27.6" customHeight="1" x14ac:dyDescent="0.25"/>
    <row r="104" ht="27.6" customHeight="1" x14ac:dyDescent="0.25"/>
    <row r="105" ht="27.6" customHeight="1" x14ac:dyDescent="0.25"/>
    <row r="106" ht="27.6" customHeight="1" x14ac:dyDescent="0.25"/>
    <row r="107" ht="27.6" customHeight="1" x14ac:dyDescent="0.25"/>
    <row r="108" ht="27.6" customHeight="1" x14ac:dyDescent="0.25"/>
    <row r="109" ht="27.6" customHeight="1" x14ac:dyDescent="0.25"/>
    <row r="110" ht="27.6" customHeight="1" x14ac:dyDescent="0.25"/>
    <row r="111" ht="27.6" customHeight="1" x14ac:dyDescent="0.25"/>
    <row r="112" ht="27.6" customHeight="1" x14ac:dyDescent="0.25"/>
    <row r="113" ht="27.6" customHeight="1" x14ac:dyDescent="0.25"/>
    <row r="114" ht="27.6" customHeight="1" x14ac:dyDescent="0.25"/>
    <row r="115" ht="27.6" customHeight="1" x14ac:dyDescent="0.25"/>
    <row r="116" ht="27.6" customHeight="1" x14ac:dyDescent="0.25"/>
    <row r="117" ht="27.6" customHeight="1" x14ac:dyDescent="0.25"/>
    <row r="118" ht="27.6" customHeight="1" x14ac:dyDescent="0.25"/>
    <row r="119" ht="27.6" customHeight="1" x14ac:dyDescent="0.25"/>
    <row r="120" ht="27.6" customHeight="1" x14ac:dyDescent="0.25"/>
    <row r="121" ht="27.6" customHeight="1" x14ac:dyDescent="0.25"/>
    <row r="122" ht="27.6" customHeight="1" x14ac:dyDescent="0.25"/>
    <row r="123" ht="27.6" customHeight="1" x14ac:dyDescent="0.25"/>
    <row r="124" ht="27.6" customHeight="1" x14ac:dyDescent="0.25"/>
    <row r="125" ht="27.6" customHeight="1" x14ac:dyDescent="0.25"/>
    <row r="126" ht="27.6" customHeight="1" x14ac:dyDescent="0.25"/>
    <row r="127" ht="27.6" customHeight="1" x14ac:dyDescent="0.25"/>
    <row r="128" ht="27.6" customHeight="1" x14ac:dyDescent="0.25"/>
    <row r="129" ht="27.6" customHeight="1" x14ac:dyDescent="0.25"/>
    <row r="130" ht="27.6" customHeight="1" x14ac:dyDescent="0.25"/>
    <row r="131" ht="27.6" customHeight="1" x14ac:dyDescent="0.25"/>
    <row r="132" ht="27.6" customHeight="1" x14ac:dyDescent="0.25"/>
    <row r="133" ht="27.6" customHeight="1" x14ac:dyDescent="0.25"/>
    <row r="134" ht="27.6" customHeight="1" x14ac:dyDescent="0.25"/>
    <row r="135" ht="27.6" customHeight="1" x14ac:dyDescent="0.25"/>
    <row r="136" ht="27.6" customHeight="1" x14ac:dyDescent="0.25"/>
    <row r="137" ht="27.6" customHeight="1" x14ac:dyDescent="0.25"/>
    <row r="138" ht="27.6" customHeight="1" x14ac:dyDescent="0.25"/>
    <row r="139" ht="27.6" customHeight="1" x14ac:dyDescent="0.25"/>
    <row r="140" ht="27.6" customHeight="1" x14ac:dyDescent="0.25"/>
    <row r="141" ht="27.6" customHeight="1" x14ac:dyDescent="0.25"/>
    <row r="142" ht="27.6" customHeight="1" x14ac:dyDescent="0.25"/>
    <row r="143" ht="27.6" customHeight="1" x14ac:dyDescent="0.25"/>
    <row r="144" ht="27.6" customHeight="1" x14ac:dyDescent="0.25"/>
    <row r="145" ht="27.6" customHeight="1" x14ac:dyDescent="0.25"/>
    <row r="146" ht="27.6" customHeight="1" x14ac:dyDescent="0.25"/>
    <row r="147" ht="27.6" customHeight="1" x14ac:dyDescent="0.25"/>
    <row r="148" ht="27.6" customHeight="1" x14ac:dyDescent="0.25"/>
    <row r="149" ht="27.6" customHeight="1" x14ac:dyDescent="0.25"/>
    <row r="150" ht="27.6" customHeight="1" x14ac:dyDescent="0.25"/>
    <row r="151" ht="27.6" customHeight="1" x14ac:dyDescent="0.25"/>
    <row r="152" ht="27.6" customHeight="1" x14ac:dyDescent="0.25"/>
    <row r="153" ht="27.6" customHeight="1" x14ac:dyDescent="0.25"/>
    <row r="154" ht="27.6" customHeight="1" x14ac:dyDescent="0.25"/>
    <row r="155" ht="27.6" customHeight="1" x14ac:dyDescent="0.25"/>
    <row r="156" ht="27.6" customHeight="1" x14ac:dyDescent="0.25"/>
    <row r="157" ht="27.6" customHeight="1" x14ac:dyDescent="0.25"/>
    <row r="158" ht="27.6" customHeight="1" x14ac:dyDescent="0.25"/>
    <row r="159" ht="27.6" customHeight="1" x14ac:dyDescent="0.25"/>
    <row r="160" ht="27.6" customHeight="1" x14ac:dyDescent="0.25"/>
    <row r="161" ht="27.6" customHeight="1" x14ac:dyDescent="0.25"/>
    <row r="162" ht="27.6" customHeight="1" x14ac:dyDescent="0.25"/>
    <row r="163" ht="27.6" customHeight="1" x14ac:dyDescent="0.25"/>
    <row r="164" ht="27.6" customHeight="1" x14ac:dyDescent="0.25"/>
    <row r="165" ht="27.6" customHeight="1" x14ac:dyDescent="0.25"/>
    <row r="166" ht="27.6" customHeight="1" x14ac:dyDescent="0.25"/>
    <row r="167" ht="27.6" customHeight="1" x14ac:dyDescent="0.25"/>
    <row r="168" ht="27.6" customHeight="1" x14ac:dyDescent="0.25"/>
    <row r="169" ht="27.6" customHeight="1" x14ac:dyDescent="0.25"/>
    <row r="170" ht="27.6" customHeight="1" x14ac:dyDescent="0.25"/>
    <row r="171" ht="27.6" customHeight="1" x14ac:dyDescent="0.25"/>
    <row r="172" ht="27.6" customHeight="1" x14ac:dyDescent="0.25"/>
    <row r="173" ht="27.6" customHeight="1" x14ac:dyDescent="0.25"/>
    <row r="174" ht="27.6" customHeight="1" x14ac:dyDescent="0.25"/>
    <row r="175" ht="27.6" customHeight="1" x14ac:dyDescent="0.25"/>
    <row r="176" ht="27.6" customHeight="1" x14ac:dyDescent="0.25"/>
    <row r="177" ht="27.6" customHeight="1" x14ac:dyDescent="0.25"/>
    <row r="178" ht="27.6" customHeight="1" x14ac:dyDescent="0.25"/>
    <row r="179" ht="27.6" customHeight="1" x14ac:dyDescent="0.25"/>
    <row r="180" ht="27.6" customHeight="1" x14ac:dyDescent="0.25"/>
    <row r="181" ht="27.6" customHeight="1" x14ac:dyDescent="0.25"/>
    <row r="182" ht="27.6" customHeight="1" x14ac:dyDescent="0.25"/>
    <row r="183" ht="27.6" customHeight="1" x14ac:dyDescent="0.25"/>
    <row r="184" ht="27.6" customHeight="1" x14ac:dyDescent="0.25"/>
    <row r="185" ht="27.6" customHeight="1" x14ac:dyDescent="0.25"/>
    <row r="186" ht="27.6" customHeight="1" x14ac:dyDescent="0.25"/>
    <row r="187" ht="27.6" customHeight="1" x14ac:dyDescent="0.25"/>
    <row r="188" ht="27.6" customHeight="1" x14ac:dyDescent="0.25"/>
    <row r="189" ht="27.6" customHeight="1" x14ac:dyDescent="0.25"/>
    <row r="190" ht="27.6" customHeight="1" x14ac:dyDescent="0.25"/>
    <row r="191" ht="27.6" customHeight="1" x14ac:dyDescent="0.25"/>
    <row r="192" ht="27.6" customHeight="1" x14ac:dyDescent="0.25"/>
    <row r="193" ht="27.6" customHeight="1" x14ac:dyDescent="0.25"/>
    <row r="194" ht="27.6" customHeight="1" x14ac:dyDescent="0.25"/>
    <row r="195" ht="27.6" customHeight="1" x14ac:dyDescent="0.25"/>
    <row r="196" ht="27.6" customHeight="1" x14ac:dyDescent="0.25"/>
    <row r="197" ht="27.6" customHeight="1" x14ac:dyDescent="0.25"/>
    <row r="198" ht="27.6" customHeight="1" x14ac:dyDescent="0.25"/>
    <row r="199" ht="27.6" customHeight="1" x14ac:dyDescent="0.25"/>
    <row r="200" ht="27.6" customHeight="1" x14ac:dyDescent="0.25"/>
    <row r="201" ht="27.6" customHeight="1" x14ac:dyDescent="0.25"/>
    <row r="202" ht="27.6" customHeight="1" x14ac:dyDescent="0.25"/>
    <row r="203" ht="27.6" customHeight="1" x14ac:dyDescent="0.25"/>
    <row r="204" ht="27.6" customHeight="1" x14ac:dyDescent="0.25"/>
    <row r="205" ht="27.6" customHeight="1" x14ac:dyDescent="0.25"/>
    <row r="206" ht="27.6" customHeight="1" x14ac:dyDescent="0.25"/>
    <row r="207" ht="27.6" customHeight="1" x14ac:dyDescent="0.25"/>
    <row r="208" ht="27.6" customHeight="1" x14ac:dyDescent="0.25"/>
    <row r="209" ht="27.6" customHeight="1" x14ac:dyDescent="0.25"/>
    <row r="210" ht="27.6" customHeight="1" x14ac:dyDescent="0.25"/>
    <row r="211" ht="27.6" customHeight="1" x14ac:dyDescent="0.25"/>
    <row r="212" ht="27.6" customHeight="1" x14ac:dyDescent="0.25"/>
    <row r="213" ht="27.6" customHeight="1" x14ac:dyDescent="0.25"/>
    <row r="214" ht="27.6" customHeight="1" x14ac:dyDescent="0.25"/>
    <row r="215" ht="27.6" customHeight="1" x14ac:dyDescent="0.25"/>
    <row r="216" ht="27.6" customHeight="1" x14ac:dyDescent="0.25"/>
    <row r="217" ht="27.6" customHeight="1" x14ac:dyDescent="0.25"/>
    <row r="218" ht="27.6" customHeight="1" x14ac:dyDescent="0.25"/>
    <row r="219" ht="27.6" customHeight="1" x14ac:dyDescent="0.25"/>
    <row r="220" ht="27.6" customHeight="1" x14ac:dyDescent="0.25"/>
    <row r="221" ht="27.6" customHeight="1" x14ac:dyDescent="0.25"/>
    <row r="222" ht="27.6" customHeight="1" x14ac:dyDescent="0.25"/>
    <row r="223" ht="27.6" customHeight="1" x14ac:dyDescent="0.25"/>
    <row r="224" ht="27.6" customHeight="1" x14ac:dyDescent="0.25"/>
    <row r="225" ht="27.6" customHeight="1" x14ac:dyDescent="0.25"/>
    <row r="226" ht="27.6" customHeight="1" x14ac:dyDescent="0.25"/>
    <row r="227" ht="27.6" customHeight="1" x14ac:dyDescent="0.25"/>
    <row r="228" ht="27.6" customHeight="1" x14ac:dyDescent="0.25"/>
    <row r="229" ht="27.6" customHeight="1" x14ac:dyDescent="0.25"/>
    <row r="230" ht="27.6" customHeight="1" x14ac:dyDescent="0.25"/>
    <row r="231" ht="27.6" customHeight="1" x14ac:dyDescent="0.25"/>
    <row r="232" ht="27.6" customHeight="1" x14ac:dyDescent="0.25"/>
    <row r="233" ht="27.6" customHeight="1" x14ac:dyDescent="0.25"/>
    <row r="234" ht="27.6" customHeight="1" x14ac:dyDescent="0.25"/>
    <row r="235" ht="27.6" customHeight="1" x14ac:dyDescent="0.25"/>
    <row r="236" ht="27.6" customHeight="1" x14ac:dyDescent="0.25"/>
    <row r="237" ht="27.6" customHeight="1" x14ac:dyDescent="0.25"/>
    <row r="238" ht="27.6" customHeight="1" x14ac:dyDescent="0.25"/>
    <row r="239" ht="27.6" customHeight="1" x14ac:dyDescent="0.25"/>
    <row r="240" ht="27.6" customHeight="1" x14ac:dyDescent="0.25"/>
    <row r="241" ht="27.6" customHeight="1" x14ac:dyDescent="0.25"/>
    <row r="242" ht="27.6" customHeight="1" x14ac:dyDescent="0.25"/>
    <row r="243" ht="27.6" customHeight="1" x14ac:dyDescent="0.25"/>
    <row r="244" ht="27.6" customHeight="1" x14ac:dyDescent="0.25"/>
    <row r="245" ht="27.6" customHeight="1" x14ac:dyDescent="0.25"/>
    <row r="246" ht="27.6" customHeight="1" x14ac:dyDescent="0.25"/>
    <row r="247" ht="27.6" customHeight="1" x14ac:dyDescent="0.25"/>
    <row r="248" ht="27.6" customHeight="1" x14ac:dyDescent="0.25"/>
    <row r="249" ht="27.6" customHeight="1" x14ac:dyDescent="0.25"/>
    <row r="250" ht="27.6" customHeight="1" x14ac:dyDescent="0.25"/>
    <row r="251" ht="27.6" customHeight="1" x14ac:dyDescent="0.25"/>
    <row r="252" ht="27.6" customHeight="1" x14ac:dyDescent="0.25"/>
    <row r="253" ht="27.6" customHeight="1" x14ac:dyDescent="0.25"/>
    <row r="254" ht="27.6" customHeight="1" x14ac:dyDescent="0.25"/>
    <row r="255" ht="27.6" customHeight="1" x14ac:dyDescent="0.25"/>
    <row r="256" ht="27.6" customHeight="1" x14ac:dyDescent="0.25"/>
    <row r="257" ht="27.6" customHeight="1" x14ac:dyDescent="0.25"/>
    <row r="258" ht="27.6" customHeight="1" x14ac:dyDescent="0.25"/>
    <row r="259" ht="27.6" customHeight="1" x14ac:dyDescent="0.25"/>
    <row r="260" ht="27.6" customHeight="1" x14ac:dyDescent="0.25"/>
    <row r="261" ht="27.6" customHeight="1" x14ac:dyDescent="0.25"/>
    <row r="262" ht="27.6" customHeight="1" x14ac:dyDescent="0.25"/>
    <row r="263" ht="27.6" customHeight="1" x14ac:dyDescent="0.25"/>
    <row r="264" ht="27.6" customHeight="1" x14ac:dyDescent="0.25"/>
    <row r="265" ht="27.6" customHeight="1" x14ac:dyDescent="0.25"/>
    <row r="266" ht="27.6" customHeight="1" x14ac:dyDescent="0.25"/>
    <row r="267" ht="27.6" customHeight="1" x14ac:dyDescent="0.25"/>
    <row r="268" ht="27.6" customHeight="1" x14ac:dyDescent="0.25"/>
    <row r="269" ht="27.6" customHeight="1" x14ac:dyDescent="0.25"/>
    <row r="270" ht="27.6" customHeight="1" x14ac:dyDescent="0.25"/>
    <row r="271" ht="27.6" customHeight="1" x14ac:dyDescent="0.25"/>
    <row r="272" ht="27.6" customHeight="1" x14ac:dyDescent="0.25"/>
    <row r="273" ht="27.6" customHeight="1" x14ac:dyDescent="0.25"/>
    <row r="274" ht="27.6" customHeight="1" x14ac:dyDescent="0.25"/>
    <row r="275" ht="27.6" customHeight="1" x14ac:dyDescent="0.25"/>
    <row r="276" ht="27.6" customHeight="1" x14ac:dyDescent="0.25"/>
    <row r="277" ht="27.6" customHeight="1" x14ac:dyDescent="0.25"/>
    <row r="278" ht="27.6" customHeight="1" x14ac:dyDescent="0.25"/>
    <row r="279" ht="27.6" customHeight="1" x14ac:dyDescent="0.25"/>
    <row r="280" ht="27.6" customHeight="1" x14ac:dyDescent="0.25"/>
    <row r="281" ht="27.6" customHeight="1" x14ac:dyDescent="0.25"/>
    <row r="282" ht="27.6" customHeight="1" x14ac:dyDescent="0.25"/>
    <row r="283" ht="27.6" customHeight="1" x14ac:dyDescent="0.25"/>
    <row r="284" ht="27.6" customHeight="1" x14ac:dyDescent="0.25"/>
    <row r="285" ht="27.6" customHeight="1" x14ac:dyDescent="0.25"/>
    <row r="286" ht="27.6" customHeight="1" x14ac:dyDescent="0.25"/>
    <row r="287" ht="27.6" customHeight="1" x14ac:dyDescent="0.25"/>
    <row r="288" ht="27.6" customHeight="1" x14ac:dyDescent="0.25"/>
    <row r="289" ht="27.6" customHeight="1" x14ac:dyDescent="0.25"/>
    <row r="290" ht="27.6" customHeight="1" x14ac:dyDescent="0.25"/>
    <row r="291" ht="27.6" customHeight="1" x14ac:dyDescent="0.25"/>
    <row r="292" ht="27.6" customHeight="1" x14ac:dyDescent="0.25"/>
    <row r="293" ht="27.6" customHeight="1" x14ac:dyDescent="0.25"/>
    <row r="294" ht="27.6" customHeight="1" x14ac:dyDescent="0.25"/>
    <row r="295" ht="27.6" customHeight="1" x14ac:dyDescent="0.25"/>
    <row r="296" ht="27.6" customHeight="1" x14ac:dyDescent="0.25"/>
    <row r="297" ht="27.6" customHeight="1" x14ac:dyDescent="0.25"/>
    <row r="298" ht="27.6" customHeight="1" x14ac:dyDescent="0.25"/>
    <row r="299" ht="27.6" customHeight="1" x14ac:dyDescent="0.25"/>
    <row r="300" ht="27.6" customHeight="1" x14ac:dyDescent="0.25"/>
    <row r="301" ht="27.6" customHeight="1" x14ac:dyDescent="0.25"/>
    <row r="302" ht="27.6" customHeight="1" x14ac:dyDescent="0.25"/>
    <row r="303" ht="27.6" customHeight="1" x14ac:dyDescent="0.25"/>
    <row r="304" ht="27.6" customHeight="1" x14ac:dyDescent="0.25"/>
    <row r="305" ht="27.6" customHeight="1" x14ac:dyDescent="0.25"/>
    <row r="306" ht="27.6" customHeight="1" x14ac:dyDescent="0.25"/>
    <row r="307" ht="27.6" customHeight="1" x14ac:dyDescent="0.25"/>
    <row r="308" ht="27.6" customHeight="1" x14ac:dyDescent="0.25"/>
    <row r="309" ht="27.6" customHeight="1" x14ac:dyDescent="0.25"/>
    <row r="310" ht="27.6" customHeight="1" x14ac:dyDescent="0.25"/>
    <row r="311" ht="27.6" customHeight="1" x14ac:dyDescent="0.25"/>
    <row r="312" ht="27.6" customHeight="1" x14ac:dyDescent="0.25"/>
    <row r="313" ht="27.6" customHeight="1" x14ac:dyDescent="0.25"/>
    <row r="314" ht="27.6" customHeight="1" x14ac:dyDescent="0.25"/>
    <row r="315" ht="27.6" customHeight="1" x14ac:dyDescent="0.25"/>
    <row r="316" ht="27.6" customHeight="1" x14ac:dyDescent="0.25"/>
    <row r="317" ht="27.6" customHeight="1" x14ac:dyDescent="0.25"/>
    <row r="318" ht="27.6" customHeight="1" x14ac:dyDescent="0.25"/>
    <row r="319" ht="27.6" customHeight="1" x14ac:dyDescent="0.25"/>
    <row r="320" ht="27.6" customHeight="1" x14ac:dyDescent="0.25"/>
    <row r="321" ht="27.6" customHeight="1" x14ac:dyDescent="0.25"/>
    <row r="322" ht="27.6" customHeight="1" x14ac:dyDescent="0.25"/>
    <row r="323" ht="27.6" customHeight="1" x14ac:dyDescent="0.25"/>
    <row r="324" ht="27.6" customHeight="1" x14ac:dyDescent="0.25"/>
    <row r="325" ht="27.6" customHeight="1" x14ac:dyDescent="0.25"/>
    <row r="326" ht="27.6" customHeight="1" x14ac:dyDescent="0.25"/>
    <row r="327" ht="27.6" customHeight="1" x14ac:dyDescent="0.25"/>
    <row r="328" ht="27.6" customHeight="1" x14ac:dyDescent="0.25"/>
    <row r="329" ht="27.6" customHeight="1" x14ac:dyDescent="0.25"/>
    <row r="330" ht="27.6" customHeight="1" x14ac:dyDescent="0.25"/>
    <row r="331" ht="27.6" customHeight="1" x14ac:dyDescent="0.25"/>
    <row r="332" ht="27.6" customHeight="1" x14ac:dyDescent="0.25"/>
    <row r="333" ht="27.6" customHeight="1" x14ac:dyDescent="0.25"/>
    <row r="334" ht="27.6" customHeight="1" x14ac:dyDescent="0.25"/>
    <row r="335" ht="27.6" customHeight="1" x14ac:dyDescent="0.25"/>
    <row r="336" ht="27.6" customHeight="1" x14ac:dyDescent="0.25"/>
    <row r="337" ht="27.6" customHeight="1" x14ac:dyDescent="0.25"/>
    <row r="338" ht="27.6" customHeight="1" x14ac:dyDescent="0.25"/>
    <row r="339" ht="27.6" customHeight="1" x14ac:dyDescent="0.25"/>
    <row r="340" ht="27.6" customHeight="1" x14ac:dyDescent="0.25"/>
    <row r="341" ht="27.6" customHeight="1" x14ac:dyDescent="0.25"/>
    <row r="342" ht="27.6" customHeight="1" x14ac:dyDescent="0.25"/>
    <row r="343" ht="27.6" customHeight="1" x14ac:dyDescent="0.25"/>
    <row r="344" ht="27.6" customHeight="1" x14ac:dyDescent="0.25"/>
    <row r="345" ht="27.6" customHeight="1" x14ac:dyDescent="0.25"/>
    <row r="346" ht="27.6" customHeight="1" x14ac:dyDescent="0.25"/>
    <row r="347" ht="27.6" customHeight="1" x14ac:dyDescent="0.25"/>
    <row r="348" ht="27.6" customHeight="1" x14ac:dyDescent="0.25"/>
    <row r="349" ht="27.6" customHeight="1" x14ac:dyDescent="0.25"/>
    <row r="350" ht="27.6" customHeight="1" x14ac:dyDescent="0.25"/>
    <row r="351" ht="27.6" customHeight="1" x14ac:dyDescent="0.25"/>
    <row r="352" ht="27.6" customHeight="1" x14ac:dyDescent="0.25"/>
    <row r="353" ht="27.6" customHeight="1" x14ac:dyDescent="0.25"/>
    <row r="354" ht="27.6" customHeight="1" x14ac:dyDescent="0.25"/>
    <row r="355" ht="27.6" customHeight="1" x14ac:dyDescent="0.25"/>
    <row r="356" ht="27.6" customHeight="1" x14ac:dyDescent="0.25"/>
    <row r="357" ht="27.6" customHeight="1" x14ac:dyDescent="0.25"/>
    <row r="358" ht="27.6" customHeight="1" x14ac:dyDescent="0.25"/>
    <row r="359" ht="27.6" customHeight="1" x14ac:dyDescent="0.25"/>
    <row r="360" ht="27.6" customHeight="1" x14ac:dyDescent="0.25"/>
    <row r="361" ht="27.6" customHeight="1" x14ac:dyDescent="0.25"/>
    <row r="362" ht="27.6" customHeight="1" x14ac:dyDescent="0.25"/>
    <row r="363" ht="27.6" customHeight="1" x14ac:dyDescent="0.25"/>
    <row r="364" ht="27.6" customHeight="1" x14ac:dyDescent="0.25"/>
    <row r="365" ht="27.6" customHeight="1" x14ac:dyDescent="0.25"/>
    <row r="366" ht="27.6" customHeight="1" x14ac:dyDescent="0.25"/>
    <row r="367" ht="27.6" customHeight="1" x14ac:dyDescent="0.25"/>
    <row r="368" ht="27.6" customHeight="1" x14ac:dyDescent="0.25"/>
    <row r="369" ht="27.6" customHeight="1" x14ac:dyDescent="0.25"/>
    <row r="370" ht="27.6" customHeight="1" x14ac:dyDescent="0.25"/>
    <row r="371" ht="27.6" customHeight="1" x14ac:dyDescent="0.25"/>
    <row r="372" ht="27.6" customHeight="1" x14ac:dyDescent="0.25"/>
    <row r="373" ht="27.6" customHeight="1" x14ac:dyDescent="0.25"/>
    <row r="374" ht="27.6" customHeight="1" x14ac:dyDescent="0.25"/>
    <row r="375" ht="27.6" customHeight="1" x14ac:dyDescent="0.25"/>
    <row r="376" ht="27.6" customHeight="1" x14ac:dyDescent="0.25"/>
    <row r="377" ht="27.6" customHeight="1" x14ac:dyDescent="0.25"/>
    <row r="378" ht="27.6" customHeight="1" x14ac:dyDescent="0.25"/>
    <row r="379" ht="27.6" customHeight="1" x14ac:dyDescent="0.25"/>
    <row r="380" ht="27.6" customHeight="1" x14ac:dyDescent="0.25"/>
    <row r="381" ht="27.6" customHeight="1" x14ac:dyDescent="0.25"/>
    <row r="382" ht="27.6" customHeight="1" x14ac:dyDescent="0.25"/>
    <row r="383" ht="27.6" customHeight="1" x14ac:dyDescent="0.25"/>
    <row r="384" ht="27.6" customHeight="1" x14ac:dyDescent="0.25"/>
    <row r="385" ht="27.6" customHeight="1" x14ac:dyDescent="0.25"/>
    <row r="386" ht="27.6" customHeight="1" x14ac:dyDescent="0.25"/>
    <row r="387" ht="27.6" customHeight="1" x14ac:dyDescent="0.25"/>
    <row r="388" ht="27.6" customHeight="1" x14ac:dyDescent="0.25"/>
    <row r="389" ht="27.6" customHeight="1" x14ac:dyDescent="0.25"/>
    <row r="390" ht="27.6" customHeight="1" x14ac:dyDescent="0.25"/>
    <row r="391" ht="27.6" customHeight="1" x14ac:dyDescent="0.25"/>
    <row r="392" ht="27.6" customHeight="1" x14ac:dyDescent="0.25"/>
    <row r="393" ht="27.6" customHeight="1" x14ac:dyDescent="0.25"/>
    <row r="394" ht="27.6" customHeight="1" x14ac:dyDescent="0.25"/>
    <row r="395" ht="27.6" customHeight="1" x14ac:dyDescent="0.25"/>
    <row r="396" ht="27.6" customHeight="1" x14ac:dyDescent="0.25"/>
    <row r="397" ht="27.6" customHeight="1" x14ac:dyDescent="0.25"/>
    <row r="398" ht="27.6" customHeight="1" x14ac:dyDescent="0.25"/>
    <row r="399" ht="27.6" customHeight="1" x14ac:dyDescent="0.25"/>
    <row r="400" ht="27.6" customHeight="1" x14ac:dyDescent="0.25"/>
    <row r="401" ht="27.6" customHeight="1" x14ac:dyDescent="0.25"/>
    <row r="402" ht="27.6" customHeight="1" x14ac:dyDescent="0.25"/>
    <row r="403" ht="27.6" customHeight="1" x14ac:dyDescent="0.25"/>
    <row r="404" ht="27.6" customHeight="1" x14ac:dyDescent="0.25"/>
    <row r="405" ht="27.6" customHeight="1" x14ac:dyDescent="0.25"/>
    <row r="406" ht="27.6" customHeight="1" x14ac:dyDescent="0.25"/>
    <row r="407" ht="27.6" customHeight="1" x14ac:dyDescent="0.25"/>
    <row r="408" ht="27.6" customHeight="1" x14ac:dyDescent="0.25"/>
    <row r="409" ht="27.6" customHeight="1" x14ac:dyDescent="0.25"/>
    <row r="410" ht="27.6" customHeight="1" x14ac:dyDescent="0.25"/>
    <row r="411" ht="27.6" customHeight="1" x14ac:dyDescent="0.25"/>
    <row r="412" ht="27.6" customHeight="1" x14ac:dyDescent="0.25"/>
    <row r="413" ht="27.6" customHeight="1" x14ac:dyDescent="0.25"/>
    <row r="414" ht="27.6" customHeight="1" x14ac:dyDescent="0.25"/>
    <row r="415" ht="27.6" customHeight="1" x14ac:dyDescent="0.25"/>
    <row r="416" ht="27.6" customHeight="1" x14ac:dyDescent="0.25"/>
    <row r="417" ht="27.6" customHeight="1" x14ac:dyDescent="0.25"/>
    <row r="418" ht="27.6" customHeight="1" x14ac:dyDescent="0.25"/>
    <row r="419" ht="27.6" customHeight="1" x14ac:dyDescent="0.25"/>
    <row r="420" ht="27.6" customHeight="1" x14ac:dyDescent="0.25"/>
    <row r="421" ht="27.6" customHeight="1" x14ac:dyDescent="0.25"/>
    <row r="422" ht="27.6" customHeight="1" x14ac:dyDescent="0.25"/>
    <row r="423" ht="27.6" customHeight="1" x14ac:dyDescent="0.25"/>
    <row r="424" ht="27.6" customHeight="1" x14ac:dyDescent="0.25"/>
    <row r="425" ht="27.6" customHeight="1" x14ac:dyDescent="0.25"/>
    <row r="426" ht="27.6" customHeight="1" x14ac:dyDescent="0.25"/>
    <row r="427" ht="27.6" customHeight="1" x14ac:dyDescent="0.25"/>
    <row r="428" ht="27.6" customHeight="1" x14ac:dyDescent="0.25"/>
    <row r="429" ht="27.6" customHeight="1" x14ac:dyDescent="0.25"/>
    <row r="430" ht="27.6" customHeight="1" x14ac:dyDescent="0.25"/>
    <row r="431" ht="27.6" customHeight="1" x14ac:dyDescent="0.25"/>
    <row r="432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  <row r="1782" ht="27.6" customHeight="1" x14ac:dyDescent="0.25"/>
    <row r="1783" ht="27.6" customHeight="1" x14ac:dyDescent="0.25"/>
    <row r="1784" ht="27.6" customHeight="1" x14ac:dyDescent="0.25"/>
    <row r="1785" ht="27.6" customHeight="1" x14ac:dyDescent="0.25"/>
    <row r="1786" ht="27.6" customHeight="1" x14ac:dyDescent="0.25"/>
    <row r="1787" ht="27.6" customHeight="1" x14ac:dyDescent="0.25"/>
    <row r="1788" ht="27.6" customHeight="1" x14ac:dyDescent="0.25"/>
    <row r="1789" ht="27.6" customHeight="1" x14ac:dyDescent="0.25"/>
    <row r="1790" ht="27.6" customHeight="1" x14ac:dyDescent="0.25"/>
    <row r="1791" ht="27.6" customHeight="1" x14ac:dyDescent="0.25"/>
    <row r="1792" ht="27.6" customHeight="1" x14ac:dyDescent="0.25"/>
    <row r="1793" ht="27.6" customHeight="1" x14ac:dyDescent="0.25"/>
    <row r="1794" ht="27.6" customHeight="1" x14ac:dyDescent="0.25"/>
    <row r="1795" ht="27.6" customHeight="1" x14ac:dyDescent="0.25"/>
    <row r="1796" ht="27.6" customHeight="1" x14ac:dyDescent="0.25"/>
    <row r="1797" ht="27.6" customHeight="1" x14ac:dyDescent="0.25"/>
    <row r="1798" ht="27.6" customHeight="1" x14ac:dyDescent="0.25"/>
    <row r="1799" ht="27.6" customHeight="1" x14ac:dyDescent="0.25"/>
    <row r="1800" ht="27.6" customHeight="1" x14ac:dyDescent="0.25"/>
    <row r="1801" ht="27.6" customHeight="1" x14ac:dyDescent="0.25"/>
    <row r="1802" ht="27.6" customHeight="1" x14ac:dyDescent="0.25"/>
    <row r="1803" ht="27.6" customHeight="1" x14ac:dyDescent="0.25"/>
    <row r="1804" ht="27.6" customHeight="1" x14ac:dyDescent="0.25"/>
    <row r="1805" ht="27.6" customHeight="1" x14ac:dyDescent="0.25"/>
    <row r="1806" ht="27.6" customHeight="1" x14ac:dyDescent="0.25"/>
    <row r="1807" ht="27.6" customHeight="1" x14ac:dyDescent="0.25"/>
    <row r="1808" ht="27.6" customHeight="1" x14ac:dyDescent="0.25"/>
    <row r="1809" ht="27.6" customHeight="1" x14ac:dyDescent="0.25"/>
    <row r="1810" ht="27.6" customHeight="1" x14ac:dyDescent="0.25"/>
    <row r="1811" ht="27.6" customHeight="1" x14ac:dyDescent="0.25"/>
    <row r="1812" ht="27.6" customHeight="1" x14ac:dyDescent="0.25"/>
    <row r="1813" ht="27.6" customHeight="1" x14ac:dyDescent="0.25"/>
    <row r="1814" ht="27.6" customHeight="1" x14ac:dyDescent="0.25"/>
    <row r="1815" ht="27.6" customHeight="1" x14ac:dyDescent="0.25"/>
    <row r="1816" ht="27.6" customHeight="1" x14ac:dyDescent="0.25"/>
    <row r="1817" ht="27.6" customHeight="1" x14ac:dyDescent="0.25"/>
    <row r="1818" ht="27.6" customHeight="1" x14ac:dyDescent="0.25"/>
    <row r="1819" ht="27.6" customHeight="1" x14ac:dyDescent="0.25"/>
    <row r="1820" ht="27.6" customHeight="1" x14ac:dyDescent="0.25"/>
    <row r="1821" ht="27.6" customHeight="1" x14ac:dyDescent="0.25"/>
    <row r="1822" ht="27.6" customHeight="1" x14ac:dyDescent="0.25"/>
    <row r="1823" ht="27.6" customHeight="1" x14ac:dyDescent="0.25"/>
    <row r="1824" ht="27.6" customHeight="1" x14ac:dyDescent="0.25"/>
    <row r="1825" ht="27.6" customHeight="1" x14ac:dyDescent="0.25"/>
    <row r="1826" ht="27.6" customHeight="1" x14ac:dyDescent="0.25"/>
    <row r="1827" ht="27.6" customHeight="1" x14ac:dyDescent="0.25"/>
    <row r="1828" ht="27.6" customHeight="1" x14ac:dyDescent="0.25"/>
    <row r="1829" ht="27.6" customHeight="1" x14ac:dyDescent="0.25"/>
    <row r="1830" ht="27.6" customHeight="1" x14ac:dyDescent="0.25"/>
    <row r="1831" ht="27.6" customHeight="1" x14ac:dyDescent="0.25"/>
    <row r="1832" ht="27.6" customHeight="1" x14ac:dyDescent="0.25"/>
    <row r="1833" ht="27.6" customHeight="1" x14ac:dyDescent="0.25"/>
    <row r="1834" ht="27.6" customHeight="1" x14ac:dyDescent="0.25"/>
    <row r="1835" ht="27.6" customHeight="1" x14ac:dyDescent="0.25"/>
    <row r="1836" ht="27.6" customHeight="1" x14ac:dyDescent="0.25"/>
    <row r="1837" ht="27.6" customHeight="1" x14ac:dyDescent="0.25"/>
    <row r="1838" ht="27.6" customHeight="1" x14ac:dyDescent="0.25"/>
    <row r="1839" ht="27.6" customHeight="1" x14ac:dyDescent="0.25"/>
    <row r="1840" ht="27.6" customHeight="1" x14ac:dyDescent="0.25"/>
    <row r="1841" ht="27.6" customHeight="1" x14ac:dyDescent="0.25"/>
    <row r="1842" ht="27.6" customHeight="1" x14ac:dyDescent="0.25"/>
    <row r="1843" ht="27.6" customHeight="1" x14ac:dyDescent="0.25"/>
    <row r="1844" ht="27.6" customHeight="1" x14ac:dyDescent="0.25"/>
    <row r="1845" ht="27.6" customHeight="1" x14ac:dyDescent="0.25"/>
    <row r="1846" ht="27.6" customHeight="1" x14ac:dyDescent="0.25"/>
    <row r="1847" ht="27.6" customHeight="1" x14ac:dyDescent="0.25"/>
    <row r="1848" ht="27.6" customHeight="1" x14ac:dyDescent="0.25"/>
    <row r="1849" ht="27.6" customHeight="1" x14ac:dyDescent="0.25"/>
    <row r="1850" ht="27.6" customHeight="1" x14ac:dyDescent="0.25"/>
    <row r="1851" ht="27.6" customHeight="1" x14ac:dyDescent="0.25"/>
    <row r="1852" ht="27.6" customHeight="1" x14ac:dyDescent="0.25"/>
    <row r="1853" ht="27.6" customHeight="1" x14ac:dyDescent="0.25"/>
    <row r="1854" ht="27.6" customHeight="1" x14ac:dyDescent="0.25"/>
    <row r="1855" ht="27.6" customHeight="1" x14ac:dyDescent="0.25"/>
    <row r="1856" ht="27.6" customHeight="1" x14ac:dyDescent="0.25"/>
    <row r="1857" ht="27.6" customHeight="1" x14ac:dyDescent="0.25"/>
    <row r="1858" ht="27.6" customHeight="1" x14ac:dyDescent="0.25"/>
    <row r="1859" ht="27.6" customHeight="1" x14ac:dyDescent="0.25"/>
    <row r="1860" ht="27.6" customHeight="1" x14ac:dyDescent="0.25"/>
    <row r="1861" ht="27.6" customHeight="1" x14ac:dyDescent="0.25"/>
    <row r="1862" ht="27.6" customHeight="1" x14ac:dyDescent="0.25"/>
    <row r="1863" ht="27.6" customHeight="1" x14ac:dyDescent="0.25"/>
    <row r="1864" ht="27.6" customHeight="1" x14ac:dyDescent="0.25"/>
    <row r="1865" ht="27.6" customHeight="1" x14ac:dyDescent="0.25"/>
    <row r="1866" ht="27.6" customHeight="1" x14ac:dyDescent="0.25"/>
    <row r="1867" ht="27.6" customHeight="1" x14ac:dyDescent="0.25"/>
    <row r="1868" ht="27.6" customHeight="1" x14ac:dyDescent="0.25"/>
    <row r="1869" ht="27.6" customHeight="1" x14ac:dyDescent="0.25"/>
    <row r="1870" ht="27.6" customHeight="1" x14ac:dyDescent="0.25"/>
    <row r="1871" ht="27.6" customHeight="1" x14ac:dyDescent="0.25"/>
    <row r="1872" ht="27.6" customHeight="1" x14ac:dyDescent="0.25"/>
    <row r="1873" ht="27.6" customHeight="1" x14ac:dyDescent="0.25"/>
    <row r="1874" ht="27.6" customHeight="1" x14ac:dyDescent="0.25"/>
    <row r="1875" ht="27.6" customHeight="1" x14ac:dyDescent="0.25"/>
    <row r="1876" ht="27.6" customHeight="1" x14ac:dyDescent="0.25"/>
    <row r="1877" ht="27.6" customHeight="1" x14ac:dyDescent="0.25"/>
    <row r="1878" ht="27.6" customHeight="1" x14ac:dyDescent="0.25"/>
    <row r="1879" ht="27.6" customHeight="1" x14ac:dyDescent="0.25"/>
    <row r="1880" ht="27.6" customHeight="1" x14ac:dyDescent="0.25"/>
    <row r="1881" ht="27.6" customHeight="1" x14ac:dyDescent="0.25"/>
    <row r="1882" ht="27.6" customHeight="1" x14ac:dyDescent="0.25"/>
    <row r="1883" ht="27.6" customHeight="1" x14ac:dyDescent="0.25"/>
    <row r="1884" ht="27.6" customHeight="1" x14ac:dyDescent="0.25"/>
    <row r="1885" ht="27.6" customHeight="1" x14ac:dyDescent="0.25"/>
    <row r="1886" ht="27.6" customHeight="1" x14ac:dyDescent="0.25"/>
    <row r="1887" ht="27.6" customHeight="1" x14ac:dyDescent="0.25"/>
    <row r="1888" ht="27.6" customHeight="1" x14ac:dyDescent="0.25"/>
    <row r="1889" ht="27.6" customHeight="1" x14ac:dyDescent="0.25"/>
    <row r="1890" ht="27.6" customHeight="1" x14ac:dyDescent="0.25"/>
    <row r="1891" ht="27.6" customHeight="1" x14ac:dyDescent="0.25"/>
    <row r="1892" ht="27.6" customHeight="1" x14ac:dyDescent="0.25"/>
    <row r="1893" ht="27.6" customHeight="1" x14ac:dyDescent="0.25"/>
    <row r="1894" ht="27.6" customHeight="1" x14ac:dyDescent="0.25"/>
    <row r="1895" ht="27.6" customHeight="1" x14ac:dyDescent="0.25"/>
    <row r="1896" ht="27.6" customHeight="1" x14ac:dyDescent="0.25"/>
    <row r="1897" ht="27.6" customHeight="1" x14ac:dyDescent="0.25"/>
    <row r="1898" ht="27.6" customHeight="1" x14ac:dyDescent="0.25"/>
    <row r="1899" ht="27.6" customHeight="1" x14ac:dyDescent="0.25"/>
    <row r="1900" ht="27.6" customHeight="1" x14ac:dyDescent="0.25"/>
    <row r="1901" ht="27.6" customHeight="1" x14ac:dyDescent="0.25"/>
    <row r="1902" ht="27.6" customHeight="1" x14ac:dyDescent="0.25"/>
    <row r="1903" ht="27.6" customHeight="1" x14ac:dyDescent="0.25"/>
    <row r="1904" ht="27.6" customHeight="1" x14ac:dyDescent="0.25"/>
    <row r="1905" ht="27.6" customHeight="1" x14ac:dyDescent="0.25"/>
    <row r="1906" ht="27.6" customHeight="1" x14ac:dyDescent="0.25"/>
    <row r="1907" ht="27.6" customHeight="1" x14ac:dyDescent="0.25"/>
    <row r="1908" ht="27.6" customHeight="1" x14ac:dyDescent="0.25"/>
    <row r="1909" ht="27.6" customHeight="1" x14ac:dyDescent="0.25"/>
    <row r="1910" ht="27.6" customHeight="1" x14ac:dyDescent="0.25"/>
    <row r="1911" ht="27.6" customHeight="1" x14ac:dyDescent="0.25"/>
    <row r="1912" ht="27.6" customHeight="1" x14ac:dyDescent="0.25"/>
    <row r="1913" ht="27.6" customHeight="1" x14ac:dyDescent="0.25"/>
    <row r="1914" ht="27.6" customHeight="1" x14ac:dyDescent="0.25"/>
    <row r="1915" ht="27.6" customHeight="1" x14ac:dyDescent="0.25"/>
    <row r="1916" ht="27.6" customHeight="1" x14ac:dyDescent="0.25"/>
    <row r="1917" ht="27.6" customHeight="1" x14ac:dyDescent="0.25"/>
    <row r="1918" ht="27.6" customHeight="1" x14ac:dyDescent="0.25"/>
    <row r="1919" ht="27.6" customHeight="1" x14ac:dyDescent="0.25"/>
    <row r="1920" ht="27.6" customHeight="1" x14ac:dyDescent="0.25"/>
    <row r="1921" ht="27.6" customHeight="1" x14ac:dyDescent="0.25"/>
    <row r="1922" ht="27.6" customHeight="1" x14ac:dyDescent="0.25"/>
    <row r="1923" ht="27.6" customHeight="1" x14ac:dyDescent="0.25"/>
    <row r="1924" ht="27.6" customHeight="1" x14ac:dyDescent="0.25"/>
    <row r="1925" ht="27.6" customHeight="1" x14ac:dyDescent="0.25"/>
    <row r="1926" ht="27.6" customHeight="1" x14ac:dyDescent="0.25"/>
    <row r="1927" ht="27.6" customHeight="1" x14ac:dyDescent="0.25"/>
    <row r="1928" ht="27.6" customHeight="1" x14ac:dyDescent="0.25"/>
    <row r="1929" ht="27.6" customHeight="1" x14ac:dyDescent="0.25"/>
    <row r="1930" ht="27.6" customHeight="1" x14ac:dyDescent="0.25"/>
    <row r="1931" ht="27.6" customHeight="1" x14ac:dyDescent="0.25"/>
    <row r="1932" ht="27.6" customHeight="1" x14ac:dyDescent="0.25"/>
    <row r="1933" ht="27.6" customHeight="1" x14ac:dyDescent="0.25"/>
    <row r="1934" ht="27.6" customHeight="1" x14ac:dyDescent="0.25"/>
    <row r="1935" ht="27.6" customHeight="1" x14ac:dyDescent="0.25"/>
    <row r="1936" ht="27.6" customHeight="1" x14ac:dyDescent="0.25"/>
    <row r="1937" ht="27.6" customHeight="1" x14ac:dyDescent="0.25"/>
    <row r="1938" ht="27.6" customHeight="1" x14ac:dyDescent="0.25"/>
    <row r="1939" ht="27.6" customHeight="1" x14ac:dyDescent="0.25"/>
    <row r="1940" ht="27.6" customHeight="1" x14ac:dyDescent="0.25"/>
    <row r="1941" ht="27.6" customHeight="1" x14ac:dyDescent="0.25"/>
    <row r="1942" ht="27.6" customHeight="1" x14ac:dyDescent="0.25"/>
    <row r="1943" ht="27.6" customHeight="1" x14ac:dyDescent="0.25"/>
    <row r="1944" ht="27.6" customHeight="1" x14ac:dyDescent="0.25"/>
    <row r="1945" ht="27.6" customHeight="1" x14ac:dyDescent="0.25"/>
    <row r="1946" ht="27.6" customHeight="1" x14ac:dyDescent="0.25"/>
    <row r="1947" ht="27.6" customHeight="1" x14ac:dyDescent="0.25"/>
    <row r="1948" ht="27.6" customHeight="1" x14ac:dyDescent="0.25"/>
    <row r="1949" ht="27.6" customHeight="1" x14ac:dyDescent="0.25"/>
    <row r="1950" ht="27.6" customHeight="1" x14ac:dyDescent="0.25"/>
    <row r="1951" ht="27.6" customHeight="1" x14ac:dyDescent="0.25"/>
    <row r="1952" ht="27.6" customHeight="1" x14ac:dyDescent="0.25"/>
    <row r="1953" ht="27.6" customHeight="1" x14ac:dyDescent="0.25"/>
    <row r="1954" ht="27.6" customHeight="1" x14ac:dyDescent="0.25"/>
    <row r="1955" ht="27.6" customHeight="1" x14ac:dyDescent="0.25"/>
    <row r="1956" ht="27.6" customHeight="1" x14ac:dyDescent="0.25"/>
    <row r="1957" ht="27.6" customHeight="1" x14ac:dyDescent="0.25"/>
    <row r="1958" ht="27.6" customHeight="1" x14ac:dyDescent="0.25"/>
    <row r="1959" ht="27.6" customHeight="1" x14ac:dyDescent="0.25"/>
    <row r="1960" ht="27.6" customHeight="1" x14ac:dyDescent="0.25"/>
    <row r="1961" ht="27.6" customHeight="1" x14ac:dyDescent="0.25"/>
    <row r="1962" ht="27.6" customHeight="1" x14ac:dyDescent="0.25"/>
    <row r="1963" ht="27.6" customHeight="1" x14ac:dyDescent="0.25"/>
    <row r="1964" ht="27.6" customHeight="1" x14ac:dyDescent="0.25"/>
    <row r="1965" ht="27.6" customHeight="1" x14ac:dyDescent="0.25"/>
    <row r="1966" ht="27.6" customHeight="1" x14ac:dyDescent="0.25"/>
    <row r="1967" ht="27.6" customHeight="1" x14ac:dyDescent="0.25"/>
    <row r="1968" ht="27.6" customHeight="1" x14ac:dyDescent="0.25"/>
    <row r="1969" ht="27.6" customHeight="1" x14ac:dyDescent="0.25"/>
    <row r="1970" ht="27.6" customHeight="1" x14ac:dyDescent="0.25"/>
    <row r="1971" ht="27.6" customHeight="1" x14ac:dyDescent="0.25"/>
    <row r="1972" ht="27.6" customHeight="1" x14ac:dyDescent="0.25"/>
    <row r="1973" ht="27.6" customHeight="1" x14ac:dyDescent="0.25"/>
    <row r="1974" ht="27.6" customHeight="1" x14ac:dyDescent="0.25"/>
    <row r="1975" ht="27.6" customHeight="1" x14ac:dyDescent="0.25"/>
    <row r="1976" ht="27.6" customHeight="1" x14ac:dyDescent="0.25"/>
    <row r="1977" ht="27.6" customHeight="1" x14ac:dyDescent="0.25"/>
    <row r="1978" ht="27.6" customHeight="1" x14ac:dyDescent="0.25"/>
    <row r="1979" ht="27.6" customHeight="1" x14ac:dyDescent="0.25"/>
    <row r="1980" ht="27.6" customHeight="1" x14ac:dyDescent="0.25"/>
    <row r="1981" ht="27.6" customHeight="1" x14ac:dyDescent="0.25"/>
    <row r="1982" ht="27.6" customHeight="1" x14ac:dyDescent="0.25"/>
    <row r="1983" ht="27.6" customHeight="1" x14ac:dyDescent="0.25"/>
    <row r="1984" ht="27.6" customHeight="1" x14ac:dyDescent="0.25"/>
    <row r="1985" ht="27.6" customHeight="1" x14ac:dyDescent="0.25"/>
    <row r="1986" ht="27.6" customHeight="1" x14ac:dyDescent="0.25"/>
    <row r="1987" ht="27.6" customHeight="1" x14ac:dyDescent="0.25"/>
    <row r="1988" ht="27.6" customHeight="1" x14ac:dyDescent="0.25"/>
    <row r="1989" ht="27.6" customHeight="1" x14ac:dyDescent="0.25"/>
    <row r="1990" ht="27.6" customHeight="1" x14ac:dyDescent="0.25"/>
    <row r="1991" ht="27.6" customHeight="1" x14ac:dyDescent="0.25"/>
    <row r="1992" ht="27.6" customHeight="1" x14ac:dyDescent="0.25"/>
    <row r="1993" ht="27.6" customHeight="1" x14ac:dyDescent="0.25"/>
    <row r="1994" ht="27.6" customHeight="1" x14ac:dyDescent="0.25"/>
    <row r="1995" ht="27.6" customHeight="1" x14ac:dyDescent="0.25"/>
    <row r="1996" ht="27.6" customHeight="1" x14ac:dyDescent="0.25"/>
    <row r="1997" ht="27.6" customHeight="1" x14ac:dyDescent="0.25"/>
    <row r="1998" ht="27.6" customHeight="1" x14ac:dyDescent="0.25"/>
    <row r="1999" ht="27.6" customHeight="1" x14ac:dyDescent="0.25"/>
    <row r="2000" ht="27.6" customHeight="1" x14ac:dyDescent="0.25"/>
    <row r="2001" ht="27.6" customHeight="1" x14ac:dyDescent="0.25"/>
    <row r="2002" ht="27.6" customHeight="1" x14ac:dyDescent="0.25"/>
    <row r="2003" ht="27.6" customHeight="1" x14ac:dyDescent="0.25"/>
    <row r="2004" ht="27.6" customHeight="1" x14ac:dyDescent="0.25"/>
    <row r="2005" ht="27.6" customHeight="1" x14ac:dyDescent="0.25"/>
    <row r="2006" ht="27.6" customHeight="1" x14ac:dyDescent="0.25"/>
    <row r="2007" ht="27.6" customHeight="1" x14ac:dyDescent="0.25"/>
    <row r="2008" ht="27.6" customHeight="1" x14ac:dyDescent="0.25"/>
    <row r="2009" ht="27.6" customHeight="1" x14ac:dyDescent="0.25"/>
    <row r="2010" ht="27.6" customHeight="1" x14ac:dyDescent="0.25"/>
    <row r="2011" ht="27.6" customHeight="1" x14ac:dyDescent="0.25"/>
    <row r="2012" ht="27.6" customHeight="1" x14ac:dyDescent="0.25"/>
    <row r="2013" ht="27.6" customHeight="1" x14ac:dyDescent="0.25"/>
    <row r="2014" ht="27.6" customHeight="1" x14ac:dyDescent="0.25"/>
    <row r="2015" ht="27.6" customHeight="1" x14ac:dyDescent="0.25"/>
    <row r="2016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  <row r="2147" ht="27.6" customHeight="1" x14ac:dyDescent="0.25"/>
    <row r="2148" ht="27.6" customHeight="1" x14ac:dyDescent="0.25"/>
    <row r="2149" ht="27.6" customHeight="1" x14ac:dyDescent="0.25"/>
    <row r="2150" ht="27.6" customHeight="1" x14ac:dyDescent="0.25"/>
    <row r="2151" ht="27.6" customHeight="1" x14ac:dyDescent="0.25"/>
    <row r="2152" ht="27.6" customHeight="1" x14ac:dyDescent="0.25"/>
    <row r="2153" ht="27.6" customHeight="1" x14ac:dyDescent="0.25"/>
    <row r="2154" ht="27.6" customHeight="1" x14ac:dyDescent="0.25"/>
    <row r="2155" ht="27.6" customHeight="1" x14ac:dyDescent="0.25"/>
    <row r="2156" ht="27.6" customHeight="1" x14ac:dyDescent="0.25"/>
    <row r="2157" ht="27.6" customHeight="1" x14ac:dyDescent="0.25"/>
    <row r="2158" ht="27.6" customHeight="1" x14ac:dyDescent="0.25"/>
    <row r="2159" ht="27.6" customHeight="1" x14ac:dyDescent="0.25"/>
    <row r="2160" ht="27.6" customHeight="1" x14ac:dyDescent="0.25"/>
    <row r="2161" ht="27.6" customHeight="1" x14ac:dyDescent="0.25"/>
    <row r="2162" ht="27.6" customHeight="1" x14ac:dyDescent="0.25"/>
    <row r="2163" ht="27.6" customHeight="1" x14ac:dyDescent="0.25"/>
    <row r="2164" ht="27.6" customHeight="1" x14ac:dyDescent="0.25"/>
    <row r="2165" ht="27.6" customHeight="1" x14ac:dyDescent="0.25"/>
    <row r="2166" ht="27.6" customHeight="1" x14ac:dyDescent="0.25"/>
    <row r="2167" ht="27.6" customHeight="1" x14ac:dyDescent="0.25"/>
    <row r="2168" ht="27.6" customHeight="1" x14ac:dyDescent="0.25"/>
  </sheetData>
  <sheetProtection formatCells="0" formatColumns="0" formatRows="0" selectLockedCells="1" sort="0" autoFilter="0" pivotTables="0"/>
  <conditionalFormatting sqref="D7:D12">
    <cfRule type="cellIs" dxfId="60" priority="6" operator="equal">
      <formula>"Sim"</formula>
    </cfRule>
    <cfRule type="cellIs" dxfId="59" priority="7" operator="equal">
      <formula>"Não"</formula>
    </cfRule>
  </conditionalFormatting>
  <conditionalFormatting sqref="F6 E7:E12">
    <cfRule type="cellIs" dxfId="58" priority="3" operator="equal">
      <formula>"Intermedio"</formula>
    </cfRule>
  </conditionalFormatting>
  <conditionalFormatting sqref="E7:E12">
    <cfRule type="cellIs" dxfId="57" priority="1" operator="equal">
      <formula>"Básico"</formula>
    </cfRule>
    <cfRule type="cellIs" dxfId="56" priority="2" operator="equal">
      <formula>"Avanzado"</formula>
    </cfRule>
  </conditionalFormatting>
  <pageMargins left="0.511811024" right="0.511811024" top="0.78740157499999996" bottom="0.78740157499999996" header="0.31496062000000002" footer="0.31496062000000002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D7F0A-FF92-4433-98B1-62AF9C3D4CE1}">
  <sheetPr codeName="Sheet8">
    <pageSetUpPr fitToPage="1"/>
  </sheetPr>
  <dimension ref="B1:U2560"/>
  <sheetViews>
    <sheetView showGridLines="0" showRowColHeaders="0" zoomScaleNormal="100" workbookViewId="0">
      <pane ySplit="4" topLeftCell="A5" activePane="bottomLeft" state="frozen"/>
      <selection pane="bottomLeft"/>
    </sheetView>
  </sheetViews>
  <sheetFormatPr baseColWidth="10" defaultColWidth="8.85546875" defaultRowHeight="15" x14ac:dyDescent="0.25"/>
  <cols>
    <col min="1" max="2" width="1.28515625" style="7" customWidth="1"/>
    <col min="3" max="3" width="80.7109375" style="29" customWidth="1"/>
    <col min="4" max="4" width="20.28515625" style="7" customWidth="1"/>
    <col min="5" max="7" width="30.7109375" style="25" customWidth="1"/>
    <col min="8" max="8" width="21" style="21" customWidth="1"/>
    <col min="9" max="12" width="21" style="58" customWidth="1"/>
    <col min="13" max="13" width="8.85546875" style="7" customWidth="1"/>
    <col min="14" max="14" width="14.7109375" style="17" customWidth="1"/>
    <col min="15" max="15" width="13.7109375" style="17" bestFit="1" customWidth="1"/>
    <col min="16" max="20" width="8.85546875" style="17"/>
    <col min="21" max="16384" width="8.85546875" style="7"/>
  </cols>
  <sheetData>
    <row r="1" spans="2:21" s="4" customFormat="1" ht="39" customHeight="1" x14ac:dyDescent="0.25">
      <c r="C1" s="26"/>
      <c r="E1" s="22"/>
      <c r="F1" s="22"/>
      <c r="G1" s="22"/>
      <c r="H1" s="18"/>
      <c r="I1" s="96"/>
      <c r="J1" s="96"/>
      <c r="K1" s="96"/>
      <c r="L1" s="96"/>
      <c r="N1" s="100"/>
      <c r="O1" s="100"/>
      <c r="P1" s="100"/>
      <c r="Q1" s="100"/>
      <c r="R1" s="100"/>
      <c r="S1" s="100"/>
      <c r="T1" s="100"/>
    </row>
    <row r="2" spans="2:21" s="5" customFormat="1" ht="26.1" customHeight="1" x14ac:dyDescent="0.25">
      <c r="C2" s="27"/>
      <c r="E2" s="23"/>
      <c r="F2" s="23"/>
      <c r="G2" s="23"/>
      <c r="H2" s="19"/>
      <c r="I2" s="97"/>
      <c r="J2" s="97"/>
      <c r="K2" s="97"/>
      <c r="L2" s="97"/>
      <c r="N2" s="101"/>
      <c r="O2" s="101"/>
      <c r="P2" s="101"/>
      <c r="Q2" s="101"/>
      <c r="R2" s="101"/>
      <c r="S2" s="101"/>
      <c r="T2" s="101"/>
    </row>
    <row r="3" spans="2:21" s="6" customFormat="1" ht="24.95" customHeight="1" x14ac:dyDescent="0.25">
      <c r="C3" s="28"/>
      <c r="E3" s="24"/>
      <c r="F3" s="24"/>
      <c r="G3" s="24"/>
      <c r="H3" s="20"/>
      <c r="I3" s="98"/>
      <c r="J3" s="98"/>
      <c r="K3" s="98"/>
      <c r="L3" s="98"/>
      <c r="N3" s="12"/>
      <c r="O3" s="12"/>
      <c r="P3" s="12"/>
      <c r="Q3" s="12"/>
      <c r="R3" s="12"/>
      <c r="S3" s="12"/>
      <c r="T3" s="12"/>
    </row>
    <row r="4" spans="2:21" ht="30" customHeight="1" x14ac:dyDescent="0.25">
      <c r="C4" s="67" t="s">
        <v>0</v>
      </c>
      <c r="D4" s="67" t="s">
        <v>3</v>
      </c>
      <c r="E4" s="92" t="s">
        <v>153</v>
      </c>
      <c r="F4" s="92" t="s">
        <v>154</v>
      </c>
      <c r="G4" s="92" t="s">
        <v>155</v>
      </c>
      <c r="H4" s="93" t="s">
        <v>156</v>
      </c>
      <c r="I4" s="98"/>
      <c r="J4" s="98"/>
      <c r="K4" s="98"/>
      <c r="L4" s="98"/>
      <c r="N4" s="90"/>
      <c r="O4" s="90"/>
      <c r="P4" s="90"/>
      <c r="Q4" s="90"/>
      <c r="R4" s="90"/>
      <c r="S4" s="90"/>
      <c r="T4" s="90"/>
      <c r="U4" s="80"/>
    </row>
    <row r="5" spans="2:21" ht="27.6" customHeight="1" x14ac:dyDescent="0.25">
      <c r="B5" s="80">
        <f>P5</f>
        <v>1</v>
      </c>
      <c r="C5" s="1" t="s">
        <v>170</v>
      </c>
      <c r="D5" s="1" t="s">
        <v>2</v>
      </c>
      <c r="E5" s="3" t="s">
        <v>160</v>
      </c>
      <c r="F5" s="3" t="s">
        <v>164</v>
      </c>
      <c r="G5" s="3" t="s">
        <v>167</v>
      </c>
      <c r="H5" s="94">
        <f>IFERROR(VLOOKUP(E5,$N$406:$O$410,2,FALSE)*VLOOKUP(F5,$N$412:$O$416,2,FALSE)*VLOOKUP(G5,$N$418:$O$422,2,FALSE),"")</f>
        <v>125</v>
      </c>
      <c r="I5" s="99"/>
      <c r="J5" s="99"/>
      <c r="K5" s="99"/>
      <c r="L5" s="99"/>
      <c r="N5" s="102">
        <v>3.9999999999999998E-7</v>
      </c>
      <c r="O5" s="102">
        <f>IFERROR(H5+N5,"")</f>
        <v>125.0000004</v>
      </c>
      <c r="P5" s="90">
        <f>IFERROR(RANK(O5,$O$5:$O$404),"")</f>
        <v>1</v>
      </c>
      <c r="Q5" s="90" t="str">
        <f>C5</f>
        <v>Planes de empleo y salario</v>
      </c>
      <c r="R5" s="90"/>
      <c r="S5" s="90"/>
      <c r="T5" s="90"/>
      <c r="U5" s="80"/>
    </row>
    <row r="6" spans="2:21" ht="27.6" customHeight="1" x14ac:dyDescent="0.25">
      <c r="B6" s="80">
        <f t="shared" ref="B6:B69" si="0">P6</f>
        <v>4</v>
      </c>
      <c r="C6" s="1" t="s">
        <v>171</v>
      </c>
      <c r="D6" s="1" t="s">
        <v>21</v>
      </c>
      <c r="E6" s="3" t="s">
        <v>5</v>
      </c>
      <c r="F6" s="3" t="s">
        <v>163</v>
      </c>
      <c r="G6" s="3" t="s">
        <v>166</v>
      </c>
      <c r="H6" s="94">
        <f t="shared" ref="H6:H69" si="1">IFERROR(VLOOKUP(E6,$N$406:$O$410,2,FALSE)*VLOOKUP(F6,$N$412:$O$416,2,FALSE)*VLOOKUP(G6,$N$418:$O$422,2,FALSE),"")</f>
        <v>12</v>
      </c>
      <c r="I6" s="99"/>
      <c r="J6" s="99"/>
      <c r="K6" s="99"/>
      <c r="L6" s="99"/>
      <c r="N6" s="102">
        <v>3.9900000000000001E-7</v>
      </c>
      <c r="O6" s="102">
        <f t="shared" ref="O6:O68" si="2">IFERROR(H6+N6,"")</f>
        <v>12.000000398999999</v>
      </c>
      <c r="P6" s="90">
        <f t="shared" ref="P6:P69" si="3">IFERROR(RANK(O6,$O$5:$O$404),"")</f>
        <v>4</v>
      </c>
      <c r="Q6" s="90" t="str">
        <f t="shared" ref="Q6:Q69" si="4">C6</f>
        <v>Planificación estratégica</v>
      </c>
      <c r="R6" s="90"/>
      <c r="S6" s="90"/>
      <c r="T6" s="90"/>
      <c r="U6" s="80"/>
    </row>
    <row r="7" spans="2:21" ht="27.6" customHeight="1" x14ac:dyDescent="0.25">
      <c r="B7" s="80">
        <f t="shared" si="0"/>
        <v>2</v>
      </c>
      <c r="C7" s="1" t="s">
        <v>172</v>
      </c>
      <c r="D7" s="1" t="s">
        <v>19</v>
      </c>
      <c r="E7" s="3" t="s">
        <v>157</v>
      </c>
      <c r="F7" s="3" t="s">
        <v>6</v>
      </c>
      <c r="G7" s="3" t="s">
        <v>168</v>
      </c>
      <c r="H7" s="94">
        <f t="shared" si="1"/>
        <v>36</v>
      </c>
      <c r="I7" s="99"/>
      <c r="J7" s="99"/>
      <c r="K7" s="99"/>
      <c r="L7" s="99"/>
      <c r="N7" s="102">
        <v>3.9799999999999999E-7</v>
      </c>
      <c r="O7" s="102">
        <f t="shared" si="2"/>
        <v>36.000000397999997</v>
      </c>
      <c r="P7" s="90">
        <f t="shared" si="3"/>
        <v>2</v>
      </c>
      <c r="Q7" s="90" t="str">
        <f t="shared" si="4"/>
        <v>Mejorar el control financiero</v>
      </c>
      <c r="R7" s="90"/>
      <c r="S7" s="90"/>
      <c r="T7" s="90"/>
      <c r="U7" s="80"/>
    </row>
    <row r="8" spans="2:21" ht="27.6" customHeight="1" x14ac:dyDescent="0.25">
      <c r="B8" s="80">
        <f t="shared" si="0"/>
        <v>3</v>
      </c>
      <c r="C8" s="1" t="s">
        <v>173</v>
      </c>
      <c r="D8" s="1" t="s">
        <v>1</v>
      </c>
      <c r="E8" s="3" t="s">
        <v>158</v>
      </c>
      <c r="F8" s="3" t="s">
        <v>161</v>
      </c>
      <c r="G8" s="3" t="s">
        <v>169</v>
      </c>
      <c r="H8" s="94">
        <f t="shared" si="1"/>
        <v>16</v>
      </c>
      <c r="I8" s="99"/>
      <c r="J8" s="99"/>
      <c r="K8" s="99"/>
      <c r="L8" s="99"/>
      <c r="N8" s="102">
        <v>3.9700000000000002E-7</v>
      </c>
      <c r="O8" s="102">
        <f t="shared" si="2"/>
        <v>16.000000397000001</v>
      </c>
      <c r="P8" s="90">
        <f t="shared" si="3"/>
        <v>3</v>
      </c>
      <c r="Q8" s="90" t="str">
        <f t="shared" si="4"/>
        <v>Implementar el marketing digital</v>
      </c>
      <c r="R8" s="90"/>
      <c r="S8" s="90"/>
      <c r="T8" s="90"/>
      <c r="U8" s="80"/>
    </row>
    <row r="9" spans="2:21" ht="27.6" customHeight="1" x14ac:dyDescent="0.25">
      <c r="B9" s="80">
        <f t="shared" si="0"/>
        <v>5</v>
      </c>
      <c r="C9" s="1" t="s">
        <v>174</v>
      </c>
      <c r="D9" s="1" t="s">
        <v>22</v>
      </c>
      <c r="E9" s="3" t="s">
        <v>159</v>
      </c>
      <c r="F9" s="3" t="s">
        <v>164</v>
      </c>
      <c r="G9" s="3" t="s">
        <v>165</v>
      </c>
      <c r="H9" s="94">
        <f t="shared" si="1"/>
        <v>5</v>
      </c>
      <c r="I9" s="99"/>
      <c r="J9" s="99"/>
      <c r="K9" s="99"/>
      <c r="L9" s="99"/>
      <c r="N9" s="102">
        <v>3.96E-7</v>
      </c>
      <c r="O9" s="102">
        <f t="shared" si="2"/>
        <v>5.0000003959999999</v>
      </c>
      <c r="P9" s="90">
        <f t="shared" si="3"/>
        <v>5</v>
      </c>
      <c r="Q9" s="90" t="str">
        <f t="shared" si="4"/>
        <v>Plan de objetivos</v>
      </c>
      <c r="R9" s="90"/>
      <c r="S9" s="90"/>
      <c r="T9" s="90"/>
      <c r="U9" s="80"/>
    </row>
    <row r="10" spans="2:21" ht="27.6" customHeight="1" x14ac:dyDescent="0.25">
      <c r="B10" s="80" t="str">
        <f t="shared" si="0"/>
        <v/>
      </c>
      <c r="C10" s="1"/>
      <c r="D10" s="1"/>
      <c r="E10" s="3"/>
      <c r="F10" s="3"/>
      <c r="G10" s="3"/>
      <c r="H10" s="94" t="str">
        <f t="shared" si="1"/>
        <v/>
      </c>
      <c r="I10" s="99"/>
      <c r="J10" s="99"/>
      <c r="K10" s="99"/>
      <c r="L10" s="99"/>
      <c r="N10" s="102">
        <v>3.9499999999999998E-7</v>
      </c>
      <c r="O10" s="102" t="str">
        <f t="shared" si="2"/>
        <v/>
      </c>
      <c r="P10" s="90" t="str">
        <f t="shared" si="3"/>
        <v/>
      </c>
      <c r="Q10" s="90">
        <f t="shared" si="4"/>
        <v>0</v>
      </c>
      <c r="R10" s="90"/>
      <c r="S10" s="90"/>
      <c r="T10" s="90"/>
      <c r="U10" s="80"/>
    </row>
    <row r="11" spans="2:21" ht="27.6" customHeight="1" x14ac:dyDescent="0.25">
      <c r="B11" s="80" t="str">
        <f t="shared" si="0"/>
        <v/>
      </c>
      <c r="C11" s="1"/>
      <c r="D11" s="1"/>
      <c r="E11" s="3"/>
      <c r="F11" s="3"/>
      <c r="G11" s="3"/>
      <c r="H11" s="94" t="str">
        <f t="shared" si="1"/>
        <v/>
      </c>
      <c r="I11" s="99"/>
      <c r="J11" s="99"/>
      <c r="K11" s="99"/>
      <c r="L11" s="99"/>
      <c r="N11" s="102">
        <v>3.9400000000000001E-7</v>
      </c>
      <c r="O11" s="102" t="str">
        <f t="shared" si="2"/>
        <v/>
      </c>
      <c r="P11" s="90" t="str">
        <f t="shared" si="3"/>
        <v/>
      </c>
      <c r="Q11" s="90">
        <f t="shared" si="4"/>
        <v>0</v>
      </c>
      <c r="R11" s="90"/>
      <c r="S11" s="90"/>
      <c r="T11" s="90"/>
      <c r="U11" s="80"/>
    </row>
    <row r="12" spans="2:21" ht="27.6" customHeight="1" x14ac:dyDescent="0.25">
      <c r="B12" s="80" t="str">
        <f t="shared" si="0"/>
        <v/>
      </c>
      <c r="C12" s="1"/>
      <c r="D12" s="1"/>
      <c r="E12" s="3"/>
      <c r="F12" s="3"/>
      <c r="G12" s="3"/>
      <c r="H12" s="94" t="str">
        <f t="shared" si="1"/>
        <v/>
      </c>
      <c r="I12" s="99"/>
      <c r="J12" s="99"/>
      <c r="K12" s="99"/>
      <c r="L12" s="99"/>
      <c r="N12" s="102">
        <v>3.9299999999999999E-7</v>
      </c>
      <c r="O12" s="102" t="str">
        <f t="shared" si="2"/>
        <v/>
      </c>
      <c r="P12" s="90" t="str">
        <f t="shared" si="3"/>
        <v/>
      </c>
      <c r="Q12" s="90">
        <f t="shared" si="4"/>
        <v>0</v>
      </c>
      <c r="R12" s="90"/>
      <c r="S12" s="90"/>
      <c r="T12" s="90"/>
      <c r="U12" s="80"/>
    </row>
    <row r="13" spans="2:21" ht="27.6" customHeight="1" x14ac:dyDescent="0.25">
      <c r="B13" s="80" t="str">
        <f t="shared" si="0"/>
        <v/>
      </c>
      <c r="C13" s="1"/>
      <c r="D13" s="1"/>
      <c r="E13" s="3"/>
      <c r="F13" s="3"/>
      <c r="G13" s="3"/>
      <c r="H13" s="94" t="str">
        <f t="shared" si="1"/>
        <v/>
      </c>
      <c r="I13" s="99"/>
      <c r="J13" s="99"/>
      <c r="K13" s="99"/>
      <c r="L13" s="99"/>
      <c r="N13" s="102">
        <v>3.9200000000000002E-7</v>
      </c>
      <c r="O13" s="102" t="str">
        <f t="shared" si="2"/>
        <v/>
      </c>
      <c r="P13" s="90" t="str">
        <f t="shared" si="3"/>
        <v/>
      </c>
      <c r="Q13" s="90">
        <f t="shared" si="4"/>
        <v>0</v>
      </c>
      <c r="R13" s="90"/>
      <c r="S13" s="90"/>
      <c r="T13" s="90"/>
      <c r="U13" s="80"/>
    </row>
    <row r="14" spans="2:21" ht="27.6" customHeight="1" x14ac:dyDescent="0.25">
      <c r="B14" s="80" t="str">
        <f t="shared" si="0"/>
        <v/>
      </c>
      <c r="C14" s="1"/>
      <c r="D14" s="1"/>
      <c r="E14" s="3"/>
      <c r="F14" s="3"/>
      <c r="G14" s="3"/>
      <c r="H14" s="94" t="str">
        <f t="shared" si="1"/>
        <v/>
      </c>
      <c r="I14" s="99"/>
      <c r="J14" s="99"/>
      <c r="K14" s="99"/>
      <c r="L14" s="99"/>
      <c r="N14" s="102">
        <v>3.9099999999999999E-7</v>
      </c>
      <c r="O14" s="102" t="str">
        <f t="shared" si="2"/>
        <v/>
      </c>
      <c r="P14" s="90" t="str">
        <f t="shared" si="3"/>
        <v/>
      </c>
      <c r="Q14" s="90">
        <f t="shared" si="4"/>
        <v>0</v>
      </c>
      <c r="R14" s="90"/>
      <c r="S14" s="90"/>
      <c r="T14" s="90"/>
      <c r="U14" s="80"/>
    </row>
    <row r="15" spans="2:21" ht="27.6" customHeight="1" x14ac:dyDescent="0.25">
      <c r="B15" s="80" t="str">
        <f t="shared" si="0"/>
        <v/>
      </c>
      <c r="C15" s="1"/>
      <c r="D15" s="1"/>
      <c r="E15" s="3"/>
      <c r="F15" s="3"/>
      <c r="G15" s="3"/>
      <c r="H15" s="94" t="str">
        <f t="shared" si="1"/>
        <v/>
      </c>
      <c r="I15" s="99"/>
      <c r="J15" s="99"/>
      <c r="K15" s="99"/>
      <c r="L15" s="99"/>
      <c r="N15" s="102">
        <v>3.9000000000000002E-7</v>
      </c>
      <c r="O15" s="102" t="str">
        <f t="shared" si="2"/>
        <v/>
      </c>
      <c r="P15" s="90" t="str">
        <f t="shared" si="3"/>
        <v/>
      </c>
      <c r="Q15" s="90">
        <f t="shared" si="4"/>
        <v>0</v>
      </c>
      <c r="R15" s="90"/>
      <c r="S15" s="90"/>
      <c r="T15" s="90"/>
      <c r="U15" s="80"/>
    </row>
    <row r="16" spans="2:21" ht="27.6" customHeight="1" x14ac:dyDescent="0.25">
      <c r="B16" s="80" t="str">
        <f t="shared" si="0"/>
        <v/>
      </c>
      <c r="C16" s="1"/>
      <c r="D16" s="1"/>
      <c r="E16" s="3"/>
      <c r="F16" s="3"/>
      <c r="G16" s="3"/>
      <c r="H16" s="94" t="str">
        <f t="shared" si="1"/>
        <v/>
      </c>
      <c r="I16" s="99"/>
      <c r="J16" s="99"/>
      <c r="K16" s="99"/>
      <c r="L16" s="99"/>
      <c r="N16" s="102">
        <v>3.89E-7</v>
      </c>
      <c r="O16" s="102" t="str">
        <f t="shared" si="2"/>
        <v/>
      </c>
      <c r="P16" s="90" t="str">
        <f t="shared" si="3"/>
        <v/>
      </c>
      <c r="Q16" s="90">
        <f t="shared" si="4"/>
        <v>0</v>
      </c>
      <c r="R16" s="90"/>
      <c r="S16" s="90"/>
      <c r="T16" s="90"/>
      <c r="U16" s="80"/>
    </row>
    <row r="17" spans="2:21" ht="27.6" customHeight="1" x14ac:dyDescent="0.25">
      <c r="B17" s="80" t="str">
        <f t="shared" si="0"/>
        <v/>
      </c>
      <c r="C17" s="1"/>
      <c r="D17" s="1"/>
      <c r="E17" s="3"/>
      <c r="F17" s="3"/>
      <c r="G17" s="3"/>
      <c r="H17" s="94" t="str">
        <f t="shared" si="1"/>
        <v/>
      </c>
      <c r="I17" s="99"/>
      <c r="J17" s="99"/>
      <c r="K17" s="99"/>
      <c r="L17" s="99"/>
      <c r="N17" s="102">
        <v>3.8799999999999998E-7</v>
      </c>
      <c r="O17" s="102" t="str">
        <f t="shared" si="2"/>
        <v/>
      </c>
      <c r="P17" s="90" t="str">
        <f t="shared" si="3"/>
        <v/>
      </c>
      <c r="Q17" s="90">
        <f t="shared" si="4"/>
        <v>0</v>
      </c>
      <c r="R17" s="90"/>
      <c r="S17" s="90"/>
      <c r="T17" s="90"/>
      <c r="U17" s="80"/>
    </row>
    <row r="18" spans="2:21" ht="27.6" customHeight="1" x14ac:dyDescent="0.25">
      <c r="B18" s="80" t="str">
        <f t="shared" si="0"/>
        <v/>
      </c>
      <c r="C18" s="1"/>
      <c r="D18" s="1"/>
      <c r="E18" s="3"/>
      <c r="F18" s="3"/>
      <c r="G18" s="3"/>
      <c r="H18" s="94" t="str">
        <f t="shared" si="1"/>
        <v/>
      </c>
      <c r="I18" s="99"/>
      <c r="J18" s="99"/>
      <c r="K18" s="99"/>
      <c r="L18" s="99"/>
      <c r="N18" s="102">
        <v>3.8700000000000001E-7</v>
      </c>
      <c r="O18" s="102" t="str">
        <f t="shared" si="2"/>
        <v/>
      </c>
      <c r="P18" s="90" t="str">
        <f t="shared" si="3"/>
        <v/>
      </c>
      <c r="Q18" s="90">
        <f t="shared" si="4"/>
        <v>0</v>
      </c>
      <c r="R18" s="90"/>
      <c r="S18" s="90"/>
      <c r="T18" s="90"/>
      <c r="U18" s="80"/>
    </row>
    <row r="19" spans="2:21" ht="27.6" customHeight="1" x14ac:dyDescent="0.25">
      <c r="B19" s="80" t="str">
        <f t="shared" si="0"/>
        <v/>
      </c>
      <c r="C19" s="1"/>
      <c r="D19" s="1"/>
      <c r="E19" s="3"/>
      <c r="F19" s="3"/>
      <c r="G19" s="3"/>
      <c r="H19" s="94" t="str">
        <f t="shared" si="1"/>
        <v/>
      </c>
      <c r="I19" s="99"/>
      <c r="J19" s="99"/>
      <c r="K19" s="99"/>
      <c r="L19" s="99"/>
      <c r="N19" s="102">
        <v>3.8599999999999999E-7</v>
      </c>
      <c r="O19" s="102" t="str">
        <f t="shared" si="2"/>
        <v/>
      </c>
      <c r="P19" s="90" t="str">
        <f t="shared" si="3"/>
        <v/>
      </c>
      <c r="Q19" s="90">
        <f t="shared" si="4"/>
        <v>0</v>
      </c>
      <c r="R19" s="90"/>
      <c r="S19" s="90"/>
      <c r="T19" s="90"/>
      <c r="U19" s="80"/>
    </row>
    <row r="20" spans="2:21" ht="27.6" customHeight="1" x14ac:dyDescent="0.25">
      <c r="B20" s="80" t="str">
        <f t="shared" si="0"/>
        <v/>
      </c>
      <c r="C20" s="1"/>
      <c r="D20" s="1"/>
      <c r="E20" s="3"/>
      <c r="F20" s="3"/>
      <c r="G20" s="3"/>
      <c r="H20" s="94" t="str">
        <f t="shared" si="1"/>
        <v/>
      </c>
      <c r="I20" s="99"/>
      <c r="J20" s="99"/>
      <c r="K20" s="99"/>
      <c r="L20" s="99"/>
      <c r="N20" s="102">
        <v>3.8500000000000002E-7</v>
      </c>
      <c r="O20" s="102" t="str">
        <f t="shared" si="2"/>
        <v/>
      </c>
      <c r="P20" s="90" t="str">
        <f t="shared" si="3"/>
        <v/>
      </c>
      <c r="Q20" s="90">
        <f t="shared" si="4"/>
        <v>0</v>
      </c>
      <c r="R20" s="90"/>
      <c r="S20" s="90"/>
      <c r="T20" s="90"/>
      <c r="U20" s="80"/>
    </row>
    <row r="21" spans="2:21" ht="27.6" customHeight="1" x14ac:dyDescent="0.25">
      <c r="B21" s="80" t="str">
        <f t="shared" si="0"/>
        <v/>
      </c>
      <c r="C21" s="1"/>
      <c r="D21" s="1"/>
      <c r="E21" s="3"/>
      <c r="F21" s="3"/>
      <c r="G21" s="3"/>
      <c r="H21" s="94" t="str">
        <f t="shared" si="1"/>
        <v/>
      </c>
      <c r="I21" s="99"/>
      <c r="J21" s="99"/>
      <c r="K21" s="99"/>
      <c r="L21" s="99"/>
      <c r="N21" s="102">
        <v>3.84E-7</v>
      </c>
      <c r="O21" s="102" t="str">
        <f t="shared" si="2"/>
        <v/>
      </c>
      <c r="P21" s="90" t="str">
        <f t="shared" si="3"/>
        <v/>
      </c>
      <c r="Q21" s="90">
        <f t="shared" si="4"/>
        <v>0</v>
      </c>
      <c r="R21" s="90"/>
      <c r="S21" s="90"/>
      <c r="T21" s="90"/>
      <c r="U21" s="80"/>
    </row>
    <row r="22" spans="2:21" ht="27.6" customHeight="1" x14ac:dyDescent="0.25">
      <c r="B22" s="80" t="str">
        <f t="shared" si="0"/>
        <v/>
      </c>
      <c r="C22" s="1"/>
      <c r="D22" s="1"/>
      <c r="E22" s="3"/>
      <c r="F22" s="3"/>
      <c r="G22" s="3"/>
      <c r="H22" s="94" t="str">
        <f t="shared" si="1"/>
        <v/>
      </c>
      <c r="I22" s="99"/>
      <c r="J22" s="99"/>
      <c r="K22" s="99"/>
      <c r="L22" s="99"/>
      <c r="N22" s="102">
        <v>3.8300000000000098E-7</v>
      </c>
      <c r="O22" s="102" t="str">
        <f t="shared" si="2"/>
        <v/>
      </c>
      <c r="P22" s="90" t="str">
        <f t="shared" si="3"/>
        <v/>
      </c>
      <c r="Q22" s="90">
        <f t="shared" si="4"/>
        <v>0</v>
      </c>
      <c r="R22" s="90"/>
      <c r="S22" s="90"/>
      <c r="T22" s="90"/>
      <c r="U22" s="80"/>
    </row>
    <row r="23" spans="2:21" ht="27.6" customHeight="1" x14ac:dyDescent="0.25">
      <c r="B23" s="80" t="str">
        <f t="shared" si="0"/>
        <v/>
      </c>
      <c r="C23" s="1"/>
      <c r="D23" s="1"/>
      <c r="E23" s="3"/>
      <c r="F23" s="3"/>
      <c r="G23" s="3"/>
      <c r="H23" s="94" t="str">
        <f t="shared" si="1"/>
        <v/>
      </c>
      <c r="I23" s="99"/>
      <c r="J23" s="99"/>
      <c r="K23" s="99"/>
      <c r="L23" s="99"/>
      <c r="N23" s="102">
        <v>3.8200000000000101E-7</v>
      </c>
      <c r="O23" s="102" t="str">
        <f t="shared" si="2"/>
        <v/>
      </c>
      <c r="P23" s="90" t="str">
        <f t="shared" si="3"/>
        <v/>
      </c>
      <c r="Q23" s="90">
        <f t="shared" si="4"/>
        <v>0</v>
      </c>
      <c r="R23" s="90"/>
      <c r="S23" s="90"/>
      <c r="T23" s="90"/>
      <c r="U23" s="80"/>
    </row>
    <row r="24" spans="2:21" ht="27.6" customHeight="1" x14ac:dyDescent="0.25">
      <c r="B24" s="80" t="str">
        <f t="shared" si="0"/>
        <v/>
      </c>
      <c r="C24" s="1"/>
      <c r="D24" s="1"/>
      <c r="E24" s="3"/>
      <c r="F24" s="3"/>
      <c r="G24" s="3"/>
      <c r="H24" s="94" t="str">
        <f t="shared" si="1"/>
        <v/>
      </c>
      <c r="I24" s="99"/>
      <c r="J24" s="99"/>
      <c r="K24" s="99"/>
      <c r="L24" s="99"/>
      <c r="N24" s="102">
        <v>3.8100000000000099E-7</v>
      </c>
      <c r="O24" s="102" t="str">
        <f t="shared" si="2"/>
        <v/>
      </c>
      <c r="P24" s="90" t="str">
        <f t="shared" si="3"/>
        <v/>
      </c>
      <c r="Q24" s="90">
        <f t="shared" si="4"/>
        <v>0</v>
      </c>
      <c r="R24" s="90"/>
      <c r="S24" s="90"/>
      <c r="T24" s="90"/>
      <c r="U24" s="80"/>
    </row>
    <row r="25" spans="2:21" ht="27.6" customHeight="1" x14ac:dyDescent="0.25">
      <c r="B25" s="80" t="str">
        <f t="shared" si="0"/>
        <v/>
      </c>
      <c r="C25" s="1"/>
      <c r="D25" s="1"/>
      <c r="E25" s="3"/>
      <c r="F25" s="3"/>
      <c r="G25" s="3"/>
      <c r="H25" s="94" t="str">
        <f t="shared" si="1"/>
        <v/>
      </c>
      <c r="I25" s="99"/>
      <c r="J25" s="99"/>
      <c r="K25" s="99"/>
      <c r="L25" s="99"/>
      <c r="N25" s="102">
        <v>3.8000000000000102E-7</v>
      </c>
      <c r="O25" s="102" t="str">
        <f t="shared" si="2"/>
        <v/>
      </c>
      <c r="P25" s="90" t="str">
        <f t="shared" si="3"/>
        <v/>
      </c>
      <c r="Q25" s="90">
        <f t="shared" si="4"/>
        <v>0</v>
      </c>
      <c r="R25" s="90"/>
      <c r="S25" s="90"/>
      <c r="T25" s="90"/>
      <c r="U25" s="80"/>
    </row>
    <row r="26" spans="2:21" ht="27.6" customHeight="1" x14ac:dyDescent="0.25">
      <c r="B26" s="80" t="str">
        <f t="shared" si="0"/>
        <v/>
      </c>
      <c r="C26" s="1"/>
      <c r="D26" s="1"/>
      <c r="E26" s="3"/>
      <c r="F26" s="3"/>
      <c r="G26" s="3"/>
      <c r="H26" s="94" t="str">
        <f t="shared" si="1"/>
        <v/>
      </c>
      <c r="I26" s="99"/>
      <c r="J26" s="99"/>
      <c r="K26" s="99"/>
      <c r="L26" s="99"/>
      <c r="N26" s="102">
        <v>3.79000000000001E-7</v>
      </c>
      <c r="O26" s="102" t="str">
        <f t="shared" si="2"/>
        <v/>
      </c>
      <c r="P26" s="90" t="str">
        <f t="shared" si="3"/>
        <v/>
      </c>
      <c r="Q26" s="90">
        <f t="shared" si="4"/>
        <v>0</v>
      </c>
      <c r="R26" s="90"/>
      <c r="S26" s="90"/>
      <c r="T26" s="90"/>
      <c r="U26" s="80"/>
    </row>
    <row r="27" spans="2:21" ht="27.6" customHeight="1" x14ac:dyDescent="0.25">
      <c r="B27" s="80" t="str">
        <f t="shared" si="0"/>
        <v/>
      </c>
      <c r="C27" s="1"/>
      <c r="D27" s="1"/>
      <c r="E27" s="3"/>
      <c r="F27" s="3"/>
      <c r="G27" s="3"/>
      <c r="H27" s="94" t="str">
        <f t="shared" si="1"/>
        <v/>
      </c>
      <c r="I27" s="99"/>
      <c r="J27" s="99"/>
      <c r="K27" s="99"/>
      <c r="L27" s="99"/>
      <c r="N27" s="102">
        <v>3.7800000000000098E-7</v>
      </c>
      <c r="O27" s="102" t="str">
        <f t="shared" si="2"/>
        <v/>
      </c>
      <c r="P27" s="90" t="str">
        <f t="shared" si="3"/>
        <v/>
      </c>
      <c r="Q27" s="90">
        <f t="shared" si="4"/>
        <v>0</v>
      </c>
      <c r="R27" s="90"/>
      <c r="S27" s="90"/>
      <c r="T27" s="90"/>
      <c r="U27" s="80"/>
    </row>
    <row r="28" spans="2:21" ht="27.6" customHeight="1" x14ac:dyDescent="0.25">
      <c r="B28" s="80" t="str">
        <f t="shared" si="0"/>
        <v/>
      </c>
      <c r="C28" s="1"/>
      <c r="D28" s="1"/>
      <c r="E28" s="3"/>
      <c r="F28" s="3"/>
      <c r="G28" s="3"/>
      <c r="H28" s="94" t="str">
        <f t="shared" si="1"/>
        <v/>
      </c>
      <c r="I28" s="99"/>
      <c r="J28" s="99"/>
      <c r="K28" s="99"/>
      <c r="L28" s="99"/>
      <c r="N28" s="102">
        <v>3.7700000000000101E-7</v>
      </c>
      <c r="O28" s="102" t="str">
        <f t="shared" si="2"/>
        <v/>
      </c>
      <c r="P28" s="90" t="str">
        <f t="shared" si="3"/>
        <v/>
      </c>
      <c r="Q28" s="90">
        <f t="shared" si="4"/>
        <v>0</v>
      </c>
      <c r="R28" s="90"/>
      <c r="S28" s="90"/>
      <c r="T28" s="90"/>
      <c r="U28" s="80"/>
    </row>
    <row r="29" spans="2:21" ht="27.6" customHeight="1" x14ac:dyDescent="0.25">
      <c r="B29" s="80" t="str">
        <f t="shared" si="0"/>
        <v/>
      </c>
      <c r="C29" s="1"/>
      <c r="D29" s="1"/>
      <c r="E29" s="3"/>
      <c r="F29" s="3"/>
      <c r="G29" s="3"/>
      <c r="H29" s="94" t="str">
        <f t="shared" si="1"/>
        <v/>
      </c>
      <c r="I29" s="99"/>
      <c r="J29" s="99"/>
      <c r="K29" s="99"/>
      <c r="L29" s="99"/>
      <c r="N29" s="102">
        <v>3.7600000000000098E-7</v>
      </c>
      <c r="O29" s="102" t="str">
        <f t="shared" si="2"/>
        <v/>
      </c>
      <c r="P29" s="90" t="str">
        <f t="shared" si="3"/>
        <v/>
      </c>
      <c r="Q29" s="90">
        <f t="shared" si="4"/>
        <v>0</v>
      </c>
      <c r="R29" s="90"/>
      <c r="S29" s="90"/>
      <c r="T29" s="90"/>
      <c r="U29" s="80"/>
    </row>
    <row r="30" spans="2:21" ht="27.6" customHeight="1" x14ac:dyDescent="0.25">
      <c r="B30" s="80" t="str">
        <f t="shared" si="0"/>
        <v/>
      </c>
      <c r="C30" s="1"/>
      <c r="D30" s="1"/>
      <c r="E30" s="3"/>
      <c r="F30" s="3"/>
      <c r="G30" s="3"/>
      <c r="H30" s="94" t="str">
        <f t="shared" si="1"/>
        <v/>
      </c>
      <c r="I30" s="99"/>
      <c r="J30" s="99"/>
      <c r="K30" s="99"/>
      <c r="L30" s="99"/>
      <c r="N30" s="102">
        <v>3.7500000000000102E-7</v>
      </c>
      <c r="O30" s="102" t="str">
        <f t="shared" si="2"/>
        <v/>
      </c>
      <c r="P30" s="90" t="str">
        <f t="shared" si="3"/>
        <v/>
      </c>
      <c r="Q30" s="90">
        <f t="shared" si="4"/>
        <v>0</v>
      </c>
      <c r="R30" s="90"/>
      <c r="S30" s="90"/>
      <c r="T30" s="90"/>
      <c r="U30" s="80"/>
    </row>
    <row r="31" spans="2:21" ht="27.6" customHeight="1" x14ac:dyDescent="0.25">
      <c r="B31" s="80" t="str">
        <f t="shared" si="0"/>
        <v/>
      </c>
      <c r="C31" s="1"/>
      <c r="D31" s="1"/>
      <c r="E31" s="3"/>
      <c r="F31" s="3"/>
      <c r="G31" s="3"/>
      <c r="H31" s="94" t="str">
        <f t="shared" si="1"/>
        <v/>
      </c>
      <c r="I31" s="99"/>
      <c r="J31" s="99"/>
      <c r="K31" s="99"/>
      <c r="L31" s="99"/>
      <c r="N31" s="102">
        <v>3.7400000000000099E-7</v>
      </c>
      <c r="O31" s="102" t="str">
        <f t="shared" si="2"/>
        <v/>
      </c>
      <c r="P31" s="90" t="str">
        <f t="shared" si="3"/>
        <v/>
      </c>
      <c r="Q31" s="90">
        <f t="shared" si="4"/>
        <v>0</v>
      </c>
      <c r="R31" s="90"/>
      <c r="S31" s="90"/>
      <c r="T31" s="90"/>
      <c r="U31" s="80"/>
    </row>
    <row r="32" spans="2:21" ht="27.6" customHeight="1" x14ac:dyDescent="0.25">
      <c r="B32" s="80" t="str">
        <f t="shared" si="0"/>
        <v/>
      </c>
      <c r="C32" s="1"/>
      <c r="D32" s="1"/>
      <c r="E32" s="3"/>
      <c r="F32" s="3"/>
      <c r="G32" s="3"/>
      <c r="H32" s="94" t="str">
        <f t="shared" si="1"/>
        <v/>
      </c>
      <c r="I32" s="99"/>
      <c r="J32" s="99"/>
      <c r="K32" s="99"/>
      <c r="L32" s="99"/>
      <c r="N32" s="102">
        <v>3.7300000000000102E-7</v>
      </c>
      <c r="O32" s="102" t="str">
        <f t="shared" si="2"/>
        <v/>
      </c>
      <c r="P32" s="90" t="str">
        <f t="shared" si="3"/>
        <v/>
      </c>
      <c r="Q32" s="90">
        <f t="shared" si="4"/>
        <v>0</v>
      </c>
      <c r="R32" s="90"/>
      <c r="S32" s="90"/>
      <c r="T32" s="90"/>
      <c r="U32" s="80"/>
    </row>
    <row r="33" spans="2:21" ht="27.6" customHeight="1" x14ac:dyDescent="0.25">
      <c r="B33" s="80" t="str">
        <f t="shared" si="0"/>
        <v/>
      </c>
      <c r="C33" s="1"/>
      <c r="D33" s="1"/>
      <c r="E33" s="3"/>
      <c r="F33" s="3"/>
      <c r="G33" s="3"/>
      <c r="H33" s="94" t="str">
        <f t="shared" si="1"/>
        <v/>
      </c>
      <c r="I33" s="99"/>
      <c r="J33" s="99"/>
      <c r="K33" s="99"/>
      <c r="L33" s="99"/>
      <c r="N33" s="102">
        <v>3.72000000000001E-7</v>
      </c>
      <c r="O33" s="102" t="str">
        <f t="shared" si="2"/>
        <v/>
      </c>
      <c r="P33" s="90" t="str">
        <f t="shared" si="3"/>
        <v/>
      </c>
      <c r="Q33" s="90">
        <f t="shared" si="4"/>
        <v>0</v>
      </c>
      <c r="R33" s="90"/>
      <c r="S33" s="90"/>
      <c r="T33" s="90"/>
      <c r="U33" s="80"/>
    </row>
    <row r="34" spans="2:21" ht="27.6" customHeight="1" x14ac:dyDescent="0.25">
      <c r="B34" s="80" t="str">
        <f t="shared" si="0"/>
        <v/>
      </c>
      <c r="C34" s="1"/>
      <c r="D34" s="1"/>
      <c r="E34" s="3"/>
      <c r="F34" s="3"/>
      <c r="G34" s="3"/>
      <c r="H34" s="94" t="str">
        <f t="shared" si="1"/>
        <v/>
      </c>
      <c r="I34" s="99"/>
      <c r="J34" s="99"/>
      <c r="K34" s="99"/>
      <c r="L34" s="99"/>
      <c r="N34" s="102">
        <v>3.7100000000000098E-7</v>
      </c>
      <c r="O34" s="102" t="str">
        <f t="shared" si="2"/>
        <v/>
      </c>
      <c r="P34" s="90" t="str">
        <f t="shared" si="3"/>
        <v/>
      </c>
      <c r="Q34" s="90">
        <f t="shared" si="4"/>
        <v>0</v>
      </c>
      <c r="R34" s="90"/>
      <c r="S34" s="90"/>
      <c r="T34" s="90"/>
      <c r="U34" s="80"/>
    </row>
    <row r="35" spans="2:21" ht="27.6" customHeight="1" x14ac:dyDescent="0.25">
      <c r="B35" s="80" t="str">
        <f t="shared" si="0"/>
        <v/>
      </c>
      <c r="C35" s="1"/>
      <c r="D35" s="1"/>
      <c r="E35" s="3"/>
      <c r="F35" s="3"/>
      <c r="G35" s="3"/>
      <c r="H35" s="94" t="str">
        <f t="shared" si="1"/>
        <v/>
      </c>
      <c r="I35" s="99"/>
      <c r="J35" s="99"/>
      <c r="K35" s="99"/>
      <c r="L35" s="99"/>
      <c r="N35" s="102">
        <v>3.7000000000000101E-7</v>
      </c>
      <c r="O35" s="102" t="str">
        <f t="shared" si="2"/>
        <v/>
      </c>
      <c r="P35" s="90" t="str">
        <f t="shared" si="3"/>
        <v/>
      </c>
      <c r="Q35" s="90">
        <f t="shared" si="4"/>
        <v>0</v>
      </c>
      <c r="R35" s="90"/>
      <c r="S35" s="90"/>
      <c r="T35" s="90"/>
      <c r="U35" s="80"/>
    </row>
    <row r="36" spans="2:21" ht="27.6" customHeight="1" x14ac:dyDescent="0.25">
      <c r="B36" s="80" t="str">
        <f t="shared" si="0"/>
        <v/>
      </c>
      <c r="C36" s="1"/>
      <c r="D36" s="1"/>
      <c r="E36" s="3"/>
      <c r="F36" s="3"/>
      <c r="G36" s="3"/>
      <c r="H36" s="94" t="str">
        <f t="shared" si="1"/>
        <v/>
      </c>
      <c r="I36" s="99"/>
      <c r="J36" s="99"/>
      <c r="K36" s="99"/>
      <c r="L36" s="99"/>
      <c r="N36" s="102">
        <v>3.6900000000000099E-7</v>
      </c>
      <c r="O36" s="102" t="str">
        <f t="shared" si="2"/>
        <v/>
      </c>
      <c r="P36" s="90" t="str">
        <f t="shared" si="3"/>
        <v/>
      </c>
      <c r="Q36" s="90">
        <f t="shared" si="4"/>
        <v>0</v>
      </c>
      <c r="R36" s="90"/>
      <c r="S36" s="90"/>
      <c r="T36" s="90"/>
      <c r="U36" s="80"/>
    </row>
    <row r="37" spans="2:21" ht="27.6" customHeight="1" x14ac:dyDescent="0.25">
      <c r="B37" s="80" t="str">
        <f t="shared" si="0"/>
        <v/>
      </c>
      <c r="C37" s="1"/>
      <c r="D37" s="1"/>
      <c r="E37" s="3"/>
      <c r="F37" s="3"/>
      <c r="G37" s="3"/>
      <c r="H37" s="94" t="str">
        <f t="shared" si="1"/>
        <v/>
      </c>
      <c r="I37" s="99"/>
      <c r="J37" s="99"/>
      <c r="K37" s="99"/>
      <c r="L37" s="99"/>
      <c r="N37" s="102">
        <v>3.6800000000000102E-7</v>
      </c>
      <c r="O37" s="102" t="str">
        <f t="shared" si="2"/>
        <v/>
      </c>
      <c r="P37" s="90" t="str">
        <f t="shared" si="3"/>
        <v/>
      </c>
      <c r="Q37" s="90">
        <f t="shared" si="4"/>
        <v>0</v>
      </c>
      <c r="R37" s="90"/>
      <c r="S37" s="90"/>
      <c r="T37" s="90"/>
      <c r="U37" s="80"/>
    </row>
    <row r="38" spans="2:21" ht="27.6" customHeight="1" x14ac:dyDescent="0.25">
      <c r="B38" s="80" t="str">
        <f t="shared" si="0"/>
        <v/>
      </c>
      <c r="C38" s="1"/>
      <c r="D38" s="1"/>
      <c r="E38" s="3"/>
      <c r="F38" s="3"/>
      <c r="G38" s="3"/>
      <c r="H38" s="94" t="str">
        <f t="shared" si="1"/>
        <v/>
      </c>
      <c r="I38" s="99"/>
      <c r="J38" s="99"/>
      <c r="K38" s="99"/>
      <c r="L38" s="99"/>
      <c r="N38" s="102">
        <v>3.67000000000001E-7</v>
      </c>
      <c r="O38" s="102" t="str">
        <f t="shared" si="2"/>
        <v/>
      </c>
      <c r="P38" s="90" t="str">
        <f t="shared" si="3"/>
        <v/>
      </c>
      <c r="Q38" s="90">
        <f t="shared" si="4"/>
        <v>0</v>
      </c>
      <c r="R38" s="90"/>
      <c r="S38" s="90"/>
      <c r="T38" s="90"/>
      <c r="U38" s="80"/>
    </row>
    <row r="39" spans="2:21" ht="27.6" customHeight="1" x14ac:dyDescent="0.25">
      <c r="B39" s="80" t="str">
        <f t="shared" si="0"/>
        <v/>
      </c>
      <c r="C39" s="1"/>
      <c r="D39" s="1"/>
      <c r="E39" s="3"/>
      <c r="F39" s="3"/>
      <c r="G39" s="3"/>
      <c r="H39" s="94" t="str">
        <f t="shared" si="1"/>
        <v/>
      </c>
      <c r="I39" s="99"/>
      <c r="J39" s="99"/>
      <c r="K39" s="99"/>
      <c r="L39" s="99"/>
      <c r="N39" s="102">
        <v>3.6600000000000097E-7</v>
      </c>
      <c r="O39" s="102" t="str">
        <f t="shared" si="2"/>
        <v/>
      </c>
      <c r="P39" s="90" t="str">
        <f t="shared" si="3"/>
        <v/>
      </c>
      <c r="Q39" s="90">
        <f t="shared" si="4"/>
        <v>0</v>
      </c>
      <c r="R39" s="90"/>
      <c r="S39" s="90"/>
      <c r="T39" s="90"/>
      <c r="U39" s="80"/>
    </row>
    <row r="40" spans="2:21" ht="27.6" customHeight="1" x14ac:dyDescent="0.25">
      <c r="B40" s="80" t="str">
        <f t="shared" si="0"/>
        <v/>
      </c>
      <c r="C40" s="1"/>
      <c r="D40" s="1"/>
      <c r="E40" s="3"/>
      <c r="F40" s="3"/>
      <c r="G40" s="3"/>
      <c r="H40" s="94" t="str">
        <f t="shared" si="1"/>
        <v/>
      </c>
      <c r="I40" s="99"/>
      <c r="J40" s="99"/>
      <c r="K40" s="99"/>
      <c r="L40" s="99"/>
      <c r="N40" s="102">
        <v>3.6500000000000101E-7</v>
      </c>
      <c r="O40" s="102" t="str">
        <f t="shared" si="2"/>
        <v/>
      </c>
      <c r="P40" s="90" t="str">
        <f t="shared" si="3"/>
        <v/>
      </c>
      <c r="Q40" s="90">
        <f t="shared" si="4"/>
        <v>0</v>
      </c>
      <c r="R40" s="90"/>
      <c r="S40" s="90"/>
      <c r="T40" s="90"/>
      <c r="U40" s="80"/>
    </row>
    <row r="41" spans="2:21" ht="27.6" customHeight="1" x14ac:dyDescent="0.25">
      <c r="B41" s="80" t="str">
        <f t="shared" si="0"/>
        <v/>
      </c>
      <c r="C41" s="1"/>
      <c r="D41" s="1"/>
      <c r="E41" s="3"/>
      <c r="F41" s="3"/>
      <c r="G41" s="3"/>
      <c r="H41" s="94" t="str">
        <f t="shared" si="1"/>
        <v/>
      </c>
      <c r="I41" s="99"/>
      <c r="J41" s="99"/>
      <c r="K41" s="99"/>
      <c r="L41" s="99"/>
      <c r="N41" s="102">
        <v>3.6400000000000098E-7</v>
      </c>
      <c r="O41" s="102" t="str">
        <f t="shared" si="2"/>
        <v/>
      </c>
      <c r="P41" s="90" t="str">
        <f t="shared" si="3"/>
        <v/>
      </c>
      <c r="Q41" s="90">
        <f t="shared" si="4"/>
        <v>0</v>
      </c>
      <c r="R41" s="90"/>
      <c r="S41" s="90"/>
      <c r="T41" s="90"/>
      <c r="U41" s="80"/>
    </row>
    <row r="42" spans="2:21" ht="27.6" customHeight="1" x14ac:dyDescent="0.25">
      <c r="B42" s="80" t="str">
        <f t="shared" si="0"/>
        <v/>
      </c>
      <c r="C42" s="1"/>
      <c r="D42" s="1"/>
      <c r="E42" s="3"/>
      <c r="F42" s="3"/>
      <c r="G42" s="3"/>
      <c r="H42" s="94" t="str">
        <f t="shared" si="1"/>
        <v/>
      </c>
      <c r="I42" s="99"/>
      <c r="J42" s="99"/>
      <c r="K42" s="99"/>
      <c r="L42" s="99"/>
      <c r="N42" s="102">
        <v>3.6300000000000101E-7</v>
      </c>
      <c r="O42" s="102" t="str">
        <f t="shared" si="2"/>
        <v/>
      </c>
      <c r="P42" s="90" t="str">
        <f t="shared" si="3"/>
        <v/>
      </c>
      <c r="Q42" s="90">
        <f t="shared" si="4"/>
        <v>0</v>
      </c>
      <c r="R42" s="90"/>
      <c r="S42" s="90"/>
      <c r="T42" s="90"/>
      <c r="U42" s="80"/>
    </row>
    <row r="43" spans="2:21" ht="27.6" customHeight="1" x14ac:dyDescent="0.25">
      <c r="B43" s="80" t="str">
        <f t="shared" si="0"/>
        <v/>
      </c>
      <c r="C43" s="1"/>
      <c r="D43" s="1"/>
      <c r="E43" s="3"/>
      <c r="F43" s="3"/>
      <c r="G43" s="3"/>
      <c r="H43" s="94" t="str">
        <f t="shared" si="1"/>
        <v/>
      </c>
      <c r="I43" s="99"/>
      <c r="J43" s="99"/>
      <c r="K43" s="99"/>
      <c r="L43" s="99"/>
      <c r="N43" s="102">
        <v>3.6200000000000099E-7</v>
      </c>
      <c r="O43" s="102" t="str">
        <f t="shared" si="2"/>
        <v/>
      </c>
      <c r="P43" s="90" t="str">
        <f t="shared" si="3"/>
        <v/>
      </c>
      <c r="Q43" s="90">
        <f t="shared" si="4"/>
        <v>0</v>
      </c>
      <c r="R43" s="90"/>
      <c r="S43" s="90"/>
      <c r="T43" s="90"/>
      <c r="U43" s="80"/>
    </row>
    <row r="44" spans="2:21" ht="27.6" customHeight="1" x14ac:dyDescent="0.25">
      <c r="B44" s="80" t="str">
        <f t="shared" si="0"/>
        <v/>
      </c>
      <c r="C44" s="1"/>
      <c r="D44" s="1"/>
      <c r="E44" s="3"/>
      <c r="F44" s="3"/>
      <c r="G44" s="3"/>
      <c r="H44" s="94" t="str">
        <f t="shared" si="1"/>
        <v/>
      </c>
      <c r="I44" s="99"/>
      <c r="J44" s="99"/>
      <c r="K44" s="99"/>
      <c r="L44" s="99"/>
      <c r="N44" s="102">
        <v>3.6100000000000102E-7</v>
      </c>
      <c r="O44" s="102" t="str">
        <f t="shared" si="2"/>
        <v/>
      </c>
      <c r="P44" s="90" t="str">
        <f t="shared" si="3"/>
        <v/>
      </c>
      <c r="Q44" s="90">
        <f t="shared" si="4"/>
        <v>0</v>
      </c>
      <c r="R44" s="90"/>
      <c r="S44" s="90"/>
      <c r="T44" s="90"/>
      <c r="U44" s="80"/>
    </row>
    <row r="45" spans="2:21" ht="27.6" customHeight="1" x14ac:dyDescent="0.25">
      <c r="B45" s="80" t="str">
        <f t="shared" si="0"/>
        <v/>
      </c>
      <c r="C45" s="1"/>
      <c r="D45" s="1"/>
      <c r="E45" s="3"/>
      <c r="F45" s="3"/>
      <c r="G45" s="3"/>
      <c r="H45" s="94" t="str">
        <f t="shared" si="1"/>
        <v/>
      </c>
      <c r="I45" s="99"/>
      <c r="J45" s="99"/>
      <c r="K45" s="99"/>
      <c r="L45" s="99"/>
      <c r="N45" s="102">
        <v>3.60000000000001E-7</v>
      </c>
      <c r="O45" s="102" t="str">
        <f t="shared" si="2"/>
        <v/>
      </c>
      <c r="P45" s="90" t="str">
        <f t="shared" si="3"/>
        <v/>
      </c>
      <c r="Q45" s="90">
        <f t="shared" si="4"/>
        <v>0</v>
      </c>
      <c r="R45" s="90"/>
      <c r="S45" s="90"/>
      <c r="T45" s="90"/>
      <c r="U45" s="80"/>
    </row>
    <row r="46" spans="2:21" ht="27.6" customHeight="1" x14ac:dyDescent="0.25">
      <c r="B46" s="80" t="str">
        <f t="shared" si="0"/>
        <v/>
      </c>
      <c r="C46" s="1"/>
      <c r="D46" s="1"/>
      <c r="E46" s="3"/>
      <c r="F46" s="3"/>
      <c r="G46" s="3"/>
      <c r="H46" s="94" t="str">
        <f t="shared" si="1"/>
        <v/>
      </c>
      <c r="I46" s="99"/>
      <c r="J46" s="99"/>
      <c r="K46" s="99"/>
      <c r="L46" s="99"/>
      <c r="N46" s="102">
        <v>3.5900000000000098E-7</v>
      </c>
      <c r="O46" s="102" t="str">
        <f t="shared" si="2"/>
        <v/>
      </c>
      <c r="P46" s="90" t="str">
        <f t="shared" si="3"/>
        <v/>
      </c>
      <c r="Q46" s="90">
        <f t="shared" si="4"/>
        <v>0</v>
      </c>
      <c r="R46" s="90"/>
      <c r="S46" s="90"/>
      <c r="T46" s="90"/>
      <c r="U46" s="80"/>
    </row>
    <row r="47" spans="2:21" ht="27.6" customHeight="1" x14ac:dyDescent="0.25">
      <c r="B47" s="80" t="str">
        <f t="shared" si="0"/>
        <v/>
      </c>
      <c r="C47" s="1"/>
      <c r="D47" s="1"/>
      <c r="E47" s="3"/>
      <c r="F47" s="3"/>
      <c r="G47" s="3"/>
      <c r="H47" s="94" t="str">
        <f t="shared" si="1"/>
        <v/>
      </c>
      <c r="I47" s="99"/>
      <c r="J47" s="99"/>
      <c r="K47" s="99"/>
      <c r="L47" s="99"/>
      <c r="N47" s="102">
        <v>3.5800000000000101E-7</v>
      </c>
      <c r="O47" s="102" t="str">
        <f t="shared" si="2"/>
        <v/>
      </c>
      <c r="P47" s="90" t="str">
        <f t="shared" si="3"/>
        <v/>
      </c>
      <c r="Q47" s="90">
        <f t="shared" si="4"/>
        <v>0</v>
      </c>
      <c r="R47" s="90"/>
      <c r="S47" s="90"/>
      <c r="T47" s="90"/>
      <c r="U47" s="80"/>
    </row>
    <row r="48" spans="2:21" ht="27.6" customHeight="1" x14ac:dyDescent="0.25">
      <c r="B48" s="80" t="str">
        <f t="shared" si="0"/>
        <v/>
      </c>
      <c r="C48" s="1"/>
      <c r="D48" s="1"/>
      <c r="E48" s="3"/>
      <c r="F48" s="3"/>
      <c r="G48" s="3"/>
      <c r="H48" s="94" t="str">
        <f t="shared" si="1"/>
        <v/>
      </c>
      <c r="I48" s="99"/>
      <c r="J48" s="99"/>
      <c r="K48" s="99"/>
      <c r="L48" s="99"/>
      <c r="N48" s="102">
        <v>3.5700000000000099E-7</v>
      </c>
      <c r="O48" s="102" t="str">
        <f t="shared" si="2"/>
        <v/>
      </c>
      <c r="P48" s="90" t="str">
        <f t="shared" si="3"/>
        <v/>
      </c>
      <c r="Q48" s="90">
        <f t="shared" si="4"/>
        <v>0</v>
      </c>
      <c r="R48" s="90"/>
      <c r="S48" s="90"/>
      <c r="T48" s="90"/>
      <c r="U48" s="80"/>
    </row>
    <row r="49" spans="2:21" ht="27.6" customHeight="1" x14ac:dyDescent="0.25">
      <c r="B49" s="80" t="str">
        <f t="shared" si="0"/>
        <v/>
      </c>
      <c r="C49" s="1"/>
      <c r="D49" s="1"/>
      <c r="E49" s="3"/>
      <c r="F49" s="3"/>
      <c r="G49" s="3"/>
      <c r="H49" s="94" t="str">
        <f t="shared" si="1"/>
        <v/>
      </c>
      <c r="I49" s="99"/>
      <c r="J49" s="99"/>
      <c r="K49" s="99"/>
      <c r="L49" s="99"/>
      <c r="N49" s="102">
        <v>3.5600000000000102E-7</v>
      </c>
      <c r="O49" s="102" t="str">
        <f t="shared" si="2"/>
        <v/>
      </c>
      <c r="P49" s="90" t="str">
        <f t="shared" si="3"/>
        <v/>
      </c>
      <c r="Q49" s="90">
        <f t="shared" si="4"/>
        <v>0</v>
      </c>
      <c r="R49" s="90"/>
      <c r="S49" s="90"/>
      <c r="T49" s="90"/>
      <c r="U49" s="80"/>
    </row>
    <row r="50" spans="2:21" ht="27.6" customHeight="1" x14ac:dyDescent="0.25">
      <c r="B50" s="80" t="str">
        <f t="shared" si="0"/>
        <v/>
      </c>
      <c r="C50" s="1"/>
      <c r="D50" s="1"/>
      <c r="E50" s="3"/>
      <c r="F50" s="3"/>
      <c r="G50" s="3"/>
      <c r="H50" s="94" t="str">
        <f t="shared" si="1"/>
        <v/>
      </c>
      <c r="I50" s="99"/>
      <c r="J50" s="99"/>
      <c r="K50" s="99"/>
      <c r="L50" s="99"/>
      <c r="N50" s="102">
        <v>3.55000000000001E-7</v>
      </c>
      <c r="O50" s="102" t="str">
        <f t="shared" si="2"/>
        <v/>
      </c>
      <c r="P50" s="90" t="str">
        <f t="shared" si="3"/>
        <v/>
      </c>
      <c r="Q50" s="90">
        <f t="shared" si="4"/>
        <v>0</v>
      </c>
      <c r="R50" s="90"/>
      <c r="S50" s="90"/>
      <c r="T50" s="90"/>
      <c r="U50" s="80"/>
    </row>
    <row r="51" spans="2:21" ht="27.6" customHeight="1" x14ac:dyDescent="0.25">
      <c r="B51" s="80" t="str">
        <f t="shared" si="0"/>
        <v/>
      </c>
      <c r="C51" s="1"/>
      <c r="D51" s="1"/>
      <c r="E51" s="3"/>
      <c r="F51" s="3"/>
      <c r="G51" s="3"/>
      <c r="H51" s="94" t="str">
        <f t="shared" si="1"/>
        <v/>
      </c>
      <c r="I51" s="99"/>
      <c r="J51" s="99"/>
      <c r="K51" s="99"/>
      <c r="L51" s="99"/>
      <c r="N51" s="102">
        <v>3.5400000000000103E-7</v>
      </c>
      <c r="O51" s="102" t="str">
        <f t="shared" si="2"/>
        <v/>
      </c>
      <c r="P51" s="90" t="str">
        <f t="shared" si="3"/>
        <v/>
      </c>
      <c r="Q51" s="90">
        <f t="shared" si="4"/>
        <v>0</v>
      </c>
      <c r="R51" s="90"/>
      <c r="S51" s="90"/>
      <c r="T51" s="90"/>
      <c r="U51" s="80"/>
    </row>
    <row r="52" spans="2:21" ht="27.6" customHeight="1" x14ac:dyDescent="0.25">
      <c r="B52" s="80" t="str">
        <f t="shared" si="0"/>
        <v/>
      </c>
      <c r="C52" s="1"/>
      <c r="D52" s="1"/>
      <c r="E52" s="3"/>
      <c r="F52" s="3"/>
      <c r="G52" s="3"/>
      <c r="H52" s="94" t="str">
        <f t="shared" si="1"/>
        <v/>
      </c>
      <c r="I52" s="99"/>
      <c r="J52" s="99"/>
      <c r="K52" s="99"/>
      <c r="L52" s="99"/>
      <c r="N52" s="102">
        <v>3.53000000000001E-7</v>
      </c>
      <c r="O52" s="102" t="str">
        <f t="shared" si="2"/>
        <v/>
      </c>
      <c r="P52" s="90" t="str">
        <f t="shared" si="3"/>
        <v/>
      </c>
      <c r="Q52" s="90">
        <f t="shared" si="4"/>
        <v>0</v>
      </c>
      <c r="R52" s="90"/>
      <c r="S52" s="90"/>
      <c r="T52" s="90"/>
      <c r="U52" s="80"/>
    </row>
    <row r="53" spans="2:21" ht="27.6" customHeight="1" x14ac:dyDescent="0.25">
      <c r="B53" s="80" t="str">
        <f t="shared" si="0"/>
        <v/>
      </c>
      <c r="C53" s="1"/>
      <c r="D53" s="1"/>
      <c r="E53" s="3"/>
      <c r="F53" s="3"/>
      <c r="G53" s="3"/>
      <c r="H53" s="94" t="str">
        <f t="shared" si="1"/>
        <v/>
      </c>
      <c r="I53" s="99"/>
      <c r="J53" s="99"/>
      <c r="K53" s="99"/>
      <c r="L53" s="99"/>
      <c r="N53" s="102">
        <v>3.5200000000000098E-7</v>
      </c>
      <c r="O53" s="102" t="str">
        <f t="shared" si="2"/>
        <v/>
      </c>
      <c r="P53" s="90" t="str">
        <f t="shared" si="3"/>
        <v/>
      </c>
      <c r="Q53" s="90">
        <f t="shared" si="4"/>
        <v>0</v>
      </c>
      <c r="R53" s="90"/>
      <c r="S53" s="90"/>
      <c r="T53" s="90"/>
      <c r="U53" s="80"/>
    </row>
    <row r="54" spans="2:21" ht="27.6" customHeight="1" x14ac:dyDescent="0.25">
      <c r="B54" s="80" t="str">
        <f t="shared" si="0"/>
        <v/>
      </c>
      <c r="C54" s="1"/>
      <c r="D54" s="1"/>
      <c r="E54" s="3"/>
      <c r="F54" s="3"/>
      <c r="G54" s="3"/>
      <c r="H54" s="94" t="str">
        <f t="shared" si="1"/>
        <v/>
      </c>
      <c r="I54" s="99"/>
      <c r="J54" s="99"/>
      <c r="K54" s="99"/>
      <c r="L54" s="99"/>
      <c r="N54" s="102">
        <v>3.5100000000000101E-7</v>
      </c>
      <c r="O54" s="102" t="str">
        <f t="shared" si="2"/>
        <v/>
      </c>
      <c r="P54" s="90" t="str">
        <f t="shared" si="3"/>
        <v/>
      </c>
      <c r="Q54" s="90">
        <f t="shared" si="4"/>
        <v>0</v>
      </c>
      <c r="R54" s="90"/>
      <c r="S54" s="90"/>
      <c r="T54" s="90"/>
      <c r="U54" s="80"/>
    </row>
    <row r="55" spans="2:21" ht="27.6" customHeight="1" x14ac:dyDescent="0.25">
      <c r="B55" s="80" t="str">
        <f t="shared" si="0"/>
        <v/>
      </c>
      <c r="C55" s="1"/>
      <c r="D55" s="1"/>
      <c r="E55" s="3"/>
      <c r="F55" s="3"/>
      <c r="G55" s="3"/>
      <c r="H55" s="94" t="str">
        <f t="shared" si="1"/>
        <v/>
      </c>
      <c r="I55" s="99"/>
      <c r="J55" s="99"/>
      <c r="K55" s="99"/>
      <c r="L55" s="99"/>
      <c r="N55" s="102">
        <v>3.5000000000000099E-7</v>
      </c>
      <c r="O55" s="102" t="str">
        <f t="shared" si="2"/>
        <v/>
      </c>
      <c r="P55" s="90" t="str">
        <f t="shared" si="3"/>
        <v/>
      </c>
      <c r="Q55" s="90">
        <f t="shared" si="4"/>
        <v>0</v>
      </c>
      <c r="R55" s="90"/>
      <c r="S55" s="90"/>
      <c r="T55" s="90"/>
      <c r="U55" s="80"/>
    </row>
    <row r="56" spans="2:21" ht="27.6" customHeight="1" x14ac:dyDescent="0.25">
      <c r="B56" s="80" t="str">
        <f t="shared" si="0"/>
        <v/>
      </c>
      <c r="C56" s="1"/>
      <c r="D56" s="1"/>
      <c r="E56" s="3"/>
      <c r="F56" s="3"/>
      <c r="G56" s="3"/>
      <c r="H56" s="94" t="str">
        <f t="shared" si="1"/>
        <v/>
      </c>
      <c r="I56" s="99"/>
      <c r="J56" s="99"/>
      <c r="K56" s="99"/>
      <c r="L56" s="99"/>
      <c r="N56" s="102">
        <v>3.4900000000000197E-7</v>
      </c>
      <c r="O56" s="102" t="str">
        <f t="shared" si="2"/>
        <v/>
      </c>
      <c r="P56" s="90" t="str">
        <f t="shared" si="3"/>
        <v/>
      </c>
      <c r="Q56" s="90">
        <f t="shared" si="4"/>
        <v>0</v>
      </c>
      <c r="R56" s="90"/>
      <c r="S56" s="90"/>
      <c r="T56" s="90"/>
      <c r="U56" s="80"/>
    </row>
    <row r="57" spans="2:21" ht="27.6" customHeight="1" x14ac:dyDescent="0.25">
      <c r="B57" s="80" t="str">
        <f t="shared" si="0"/>
        <v/>
      </c>
      <c r="C57" s="1"/>
      <c r="D57" s="1"/>
      <c r="E57" s="3"/>
      <c r="F57" s="3"/>
      <c r="G57" s="3"/>
      <c r="H57" s="94" t="str">
        <f t="shared" si="1"/>
        <v/>
      </c>
      <c r="I57" s="99"/>
      <c r="J57" s="99"/>
      <c r="K57" s="99"/>
      <c r="L57" s="99"/>
      <c r="N57" s="102">
        <v>3.48000000000002E-7</v>
      </c>
      <c r="O57" s="102" t="str">
        <f t="shared" si="2"/>
        <v/>
      </c>
      <c r="P57" s="90" t="str">
        <f t="shared" si="3"/>
        <v/>
      </c>
      <c r="Q57" s="90">
        <f t="shared" si="4"/>
        <v>0</v>
      </c>
      <c r="R57" s="90"/>
      <c r="S57" s="90"/>
      <c r="T57" s="90"/>
      <c r="U57" s="80"/>
    </row>
    <row r="58" spans="2:21" ht="27.6" customHeight="1" x14ac:dyDescent="0.25">
      <c r="B58" s="80" t="str">
        <f t="shared" si="0"/>
        <v/>
      </c>
      <c r="C58" s="1"/>
      <c r="D58" s="1"/>
      <c r="E58" s="3"/>
      <c r="F58" s="3"/>
      <c r="G58" s="3"/>
      <c r="H58" s="94" t="str">
        <f t="shared" si="1"/>
        <v/>
      </c>
      <c r="I58" s="99"/>
      <c r="J58" s="99"/>
      <c r="K58" s="99"/>
      <c r="L58" s="99"/>
      <c r="N58" s="102">
        <v>3.4700000000000198E-7</v>
      </c>
      <c r="O58" s="102" t="str">
        <f t="shared" si="2"/>
        <v/>
      </c>
      <c r="P58" s="90" t="str">
        <f t="shared" si="3"/>
        <v/>
      </c>
      <c r="Q58" s="90">
        <f t="shared" si="4"/>
        <v>0</v>
      </c>
      <c r="R58" s="90"/>
      <c r="S58" s="90"/>
      <c r="T58" s="90"/>
      <c r="U58" s="80"/>
    </row>
    <row r="59" spans="2:21" ht="27.6" customHeight="1" x14ac:dyDescent="0.25">
      <c r="B59" s="80" t="str">
        <f t="shared" si="0"/>
        <v/>
      </c>
      <c r="C59" s="1"/>
      <c r="D59" s="1"/>
      <c r="E59" s="3"/>
      <c r="F59" s="3"/>
      <c r="G59" s="3"/>
      <c r="H59" s="94" t="str">
        <f t="shared" si="1"/>
        <v/>
      </c>
      <c r="I59" s="99"/>
      <c r="J59" s="99"/>
      <c r="K59" s="99"/>
      <c r="L59" s="99"/>
      <c r="N59" s="102">
        <v>3.4600000000000201E-7</v>
      </c>
      <c r="O59" s="102" t="str">
        <f t="shared" si="2"/>
        <v/>
      </c>
      <c r="P59" s="90" t="str">
        <f t="shared" si="3"/>
        <v/>
      </c>
      <c r="Q59" s="90">
        <f t="shared" si="4"/>
        <v>0</v>
      </c>
      <c r="R59" s="90"/>
      <c r="S59" s="90"/>
      <c r="T59" s="90"/>
      <c r="U59" s="80"/>
    </row>
    <row r="60" spans="2:21" ht="27.6" customHeight="1" x14ac:dyDescent="0.25">
      <c r="B60" s="80" t="str">
        <f t="shared" si="0"/>
        <v/>
      </c>
      <c r="C60" s="1"/>
      <c r="D60" s="1"/>
      <c r="E60" s="3"/>
      <c r="F60" s="3"/>
      <c r="G60" s="3"/>
      <c r="H60" s="94" t="str">
        <f t="shared" si="1"/>
        <v/>
      </c>
      <c r="I60" s="99"/>
      <c r="J60" s="99"/>
      <c r="K60" s="99"/>
      <c r="L60" s="99"/>
      <c r="N60" s="102">
        <v>3.4500000000000199E-7</v>
      </c>
      <c r="O60" s="102" t="str">
        <f t="shared" si="2"/>
        <v/>
      </c>
      <c r="P60" s="90" t="str">
        <f t="shared" si="3"/>
        <v/>
      </c>
      <c r="Q60" s="90">
        <f t="shared" si="4"/>
        <v>0</v>
      </c>
      <c r="R60" s="90"/>
      <c r="S60" s="90"/>
      <c r="T60" s="90"/>
      <c r="U60" s="80"/>
    </row>
    <row r="61" spans="2:21" ht="27.6" customHeight="1" x14ac:dyDescent="0.25">
      <c r="B61" s="80" t="str">
        <f t="shared" si="0"/>
        <v/>
      </c>
      <c r="C61" s="1"/>
      <c r="D61" s="1"/>
      <c r="E61" s="3"/>
      <c r="F61" s="3"/>
      <c r="G61" s="3"/>
      <c r="H61" s="94" t="str">
        <f t="shared" si="1"/>
        <v/>
      </c>
      <c r="I61" s="99"/>
      <c r="J61" s="99"/>
      <c r="K61" s="99"/>
      <c r="L61" s="99"/>
      <c r="N61" s="102">
        <v>3.4400000000000202E-7</v>
      </c>
      <c r="O61" s="102" t="str">
        <f t="shared" si="2"/>
        <v/>
      </c>
      <c r="P61" s="90" t="str">
        <f t="shared" si="3"/>
        <v/>
      </c>
      <c r="Q61" s="90">
        <f t="shared" si="4"/>
        <v>0</v>
      </c>
      <c r="R61" s="90"/>
      <c r="S61" s="90"/>
      <c r="T61" s="90"/>
      <c r="U61" s="80"/>
    </row>
    <row r="62" spans="2:21" ht="27.6" customHeight="1" x14ac:dyDescent="0.25">
      <c r="B62" s="80" t="str">
        <f t="shared" si="0"/>
        <v/>
      </c>
      <c r="C62" s="1"/>
      <c r="D62" s="1"/>
      <c r="E62" s="3"/>
      <c r="F62" s="3"/>
      <c r="G62" s="3"/>
      <c r="H62" s="94" t="str">
        <f t="shared" si="1"/>
        <v/>
      </c>
      <c r="I62" s="99"/>
      <c r="J62" s="99"/>
      <c r="K62" s="99"/>
      <c r="L62" s="99"/>
      <c r="N62" s="102">
        <v>3.43000000000002E-7</v>
      </c>
      <c r="O62" s="102" t="str">
        <f t="shared" si="2"/>
        <v/>
      </c>
      <c r="P62" s="90" t="str">
        <f t="shared" si="3"/>
        <v/>
      </c>
      <c r="Q62" s="90">
        <f t="shared" si="4"/>
        <v>0</v>
      </c>
      <c r="R62" s="90"/>
      <c r="S62" s="90"/>
      <c r="T62" s="90"/>
      <c r="U62" s="80"/>
    </row>
    <row r="63" spans="2:21" ht="27.6" customHeight="1" x14ac:dyDescent="0.25">
      <c r="B63" s="80" t="str">
        <f t="shared" si="0"/>
        <v/>
      </c>
      <c r="C63" s="1"/>
      <c r="D63" s="1"/>
      <c r="E63" s="3"/>
      <c r="F63" s="3"/>
      <c r="G63" s="3"/>
      <c r="H63" s="94" t="str">
        <f t="shared" si="1"/>
        <v/>
      </c>
      <c r="I63" s="99"/>
      <c r="J63" s="99"/>
      <c r="K63" s="99"/>
      <c r="L63" s="99"/>
      <c r="N63" s="102">
        <v>3.4200000000000198E-7</v>
      </c>
      <c r="O63" s="102" t="str">
        <f t="shared" si="2"/>
        <v/>
      </c>
      <c r="P63" s="90" t="str">
        <f t="shared" si="3"/>
        <v/>
      </c>
      <c r="Q63" s="90">
        <f t="shared" si="4"/>
        <v>0</v>
      </c>
      <c r="R63" s="90"/>
      <c r="S63" s="90"/>
      <c r="T63" s="90"/>
      <c r="U63" s="80"/>
    </row>
    <row r="64" spans="2:21" ht="27.6" customHeight="1" x14ac:dyDescent="0.25">
      <c r="B64" s="80" t="str">
        <f t="shared" si="0"/>
        <v/>
      </c>
      <c r="C64" s="1"/>
      <c r="D64" s="1"/>
      <c r="E64" s="3"/>
      <c r="F64" s="3"/>
      <c r="G64" s="3"/>
      <c r="H64" s="94" t="str">
        <f t="shared" si="1"/>
        <v/>
      </c>
      <c r="I64" s="99"/>
      <c r="J64" s="99"/>
      <c r="K64" s="99"/>
      <c r="L64" s="99"/>
      <c r="N64" s="102">
        <v>3.4100000000000201E-7</v>
      </c>
      <c r="O64" s="102" t="str">
        <f t="shared" si="2"/>
        <v/>
      </c>
      <c r="P64" s="90" t="str">
        <f t="shared" si="3"/>
        <v/>
      </c>
      <c r="Q64" s="90">
        <f t="shared" si="4"/>
        <v>0</v>
      </c>
      <c r="R64" s="90"/>
      <c r="S64" s="90"/>
      <c r="T64" s="90"/>
      <c r="U64" s="80"/>
    </row>
    <row r="65" spans="2:21" ht="27.6" customHeight="1" x14ac:dyDescent="0.25">
      <c r="B65" s="80" t="str">
        <f t="shared" si="0"/>
        <v/>
      </c>
      <c r="C65" s="1"/>
      <c r="D65" s="1"/>
      <c r="E65" s="3"/>
      <c r="F65" s="3"/>
      <c r="G65" s="3"/>
      <c r="H65" s="94" t="str">
        <f t="shared" si="1"/>
        <v/>
      </c>
      <c r="I65" s="99"/>
      <c r="J65" s="99"/>
      <c r="K65" s="99"/>
      <c r="L65" s="99"/>
      <c r="N65" s="102">
        <v>3.4000000000000199E-7</v>
      </c>
      <c r="O65" s="102" t="str">
        <f t="shared" si="2"/>
        <v/>
      </c>
      <c r="P65" s="90" t="str">
        <f t="shared" si="3"/>
        <v/>
      </c>
      <c r="Q65" s="90">
        <f t="shared" si="4"/>
        <v>0</v>
      </c>
      <c r="R65" s="90"/>
      <c r="S65" s="90"/>
      <c r="T65" s="90"/>
      <c r="U65" s="80"/>
    </row>
    <row r="66" spans="2:21" ht="27.6" customHeight="1" x14ac:dyDescent="0.25">
      <c r="B66" s="80" t="str">
        <f t="shared" si="0"/>
        <v/>
      </c>
      <c r="C66" s="1"/>
      <c r="D66" s="1"/>
      <c r="E66" s="3"/>
      <c r="F66" s="3"/>
      <c r="G66" s="3"/>
      <c r="H66" s="94" t="str">
        <f t="shared" si="1"/>
        <v/>
      </c>
      <c r="I66" s="99"/>
      <c r="J66" s="99"/>
      <c r="K66" s="99"/>
      <c r="L66" s="99"/>
      <c r="N66" s="102">
        <v>3.3900000000000202E-7</v>
      </c>
      <c r="O66" s="102" t="str">
        <f t="shared" si="2"/>
        <v/>
      </c>
      <c r="P66" s="90" t="str">
        <f t="shared" si="3"/>
        <v/>
      </c>
      <c r="Q66" s="90">
        <f t="shared" si="4"/>
        <v>0</v>
      </c>
      <c r="R66" s="90"/>
      <c r="S66" s="90"/>
      <c r="T66" s="90"/>
      <c r="U66" s="80"/>
    </row>
    <row r="67" spans="2:21" ht="27.6" customHeight="1" x14ac:dyDescent="0.25">
      <c r="B67" s="80" t="str">
        <f t="shared" si="0"/>
        <v/>
      </c>
      <c r="C67" s="1"/>
      <c r="D67" s="1"/>
      <c r="E67" s="3"/>
      <c r="F67" s="3"/>
      <c r="G67" s="3"/>
      <c r="H67" s="94" t="str">
        <f t="shared" si="1"/>
        <v/>
      </c>
      <c r="I67" s="99"/>
      <c r="J67" s="99"/>
      <c r="K67" s="99"/>
      <c r="L67" s="99"/>
      <c r="N67" s="102">
        <v>3.3800000000000199E-7</v>
      </c>
      <c r="O67" s="102" t="str">
        <f t="shared" si="2"/>
        <v/>
      </c>
      <c r="P67" s="90" t="str">
        <f t="shared" si="3"/>
        <v/>
      </c>
      <c r="Q67" s="90">
        <f t="shared" si="4"/>
        <v>0</v>
      </c>
      <c r="R67" s="90"/>
      <c r="S67" s="90"/>
      <c r="T67" s="90"/>
      <c r="U67" s="80"/>
    </row>
    <row r="68" spans="2:21" ht="27.6" customHeight="1" x14ac:dyDescent="0.25">
      <c r="B68" s="80" t="str">
        <f t="shared" si="0"/>
        <v/>
      </c>
      <c r="C68" s="1"/>
      <c r="D68" s="1"/>
      <c r="E68" s="3"/>
      <c r="F68" s="3"/>
      <c r="G68" s="3"/>
      <c r="H68" s="94" t="str">
        <f t="shared" si="1"/>
        <v/>
      </c>
      <c r="I68" s="99"/>
      <c r="J68" s="99"/>
      <c r="K68" s="99"/>
      <c r="L68" s="99"/>
      <c r="N68" s="102">
        <v>3.3700000000000203E-7</v>
      </c>
      <c r="O68" s="102" t="str">
        <f t="shared" si="2"/>
        <v/>
      </c>
      <c r="P68" s="90" t="str">
        <f t="shared" si="3"/>
        <v/>
      </c>
      <c r="Q68" s="90">
        <f t="shared" si="4"/>
        <v>0</v>
      </c>
      <c r="R68" s="90"/>
      <c r="S68" s="90"/>
      <c r="T68" s="90"/>
      <c r="U68" s="80"/>
    </row>
    <row r="69" spans="2:21" ht="27.6" customHeight="1" x14ac:dyDescent="0.25">
      <c r="B69" s="80" t="str">
        <f t="shared" si="0"/>
        <v/>
      </c>
      <c r="C69" s="1"/>
      <c r="D69" s="1"/>
      <c r="E69" s="3"/>
      <c r="F69" s="3"/>
      <c r="G69" s="3"/>
      <c r="H69" s="94" t="str">
        <f t="shared" si="1"/>
        <v/>
      </c>
      <c r="I69" s="99"/>
      <c r="J69" s="99"/>
      <c r="K69" s="99"/>
      <c r="L69" s="99"/>
      <c r="N69" s="102">
        <v>3.36000000000002E-7</v>
      </c>
      <c r="O69" s="102" t="str">
        <f t="shared" ref="O69:O132" si="5">IFERROR(H69+N69,"")</f>
        <v/>
      </c>
      <c r="P69" s="90" t="str">
        <f t="shared" si="3"/>
        <v/>
      </c>
      <c r="Q69" s="90">
        <f t="shared" si="4"/>
        <v>0</v>
      </c>
      <c r="R69" s="90"/>
      <c r="S69" s="90"/>
      <c r="T69" s="90"/>
      <c r="U69" s="80"/>
    </row>
    <row r="70" spans="2:21" ht="27.6" customHeight="1" x14ac:dyDescent="0.25">
      <c r="B70" s="80" t="str">
        <f t="shared" ref="B70:B133" si="6">P70</f>
        <v/>
      </c>
      <c r="C70" s="1"/>
      <c r="D70" s="1"/>
      <c r="E70" s="3"/>
      <c r="F70" s="3"/>
      <c r="G70" s="3"/>
      <c r="H70" s="94" t="str">
        <f t="shared" ref="H70:H133" si="7">IFERROR(VLOOKUP(E70,$N$406:$O$410,2,FALSE)*VLOOKUP(F70,$N$412:$O$416,2,FALSE)*VLOOKUP(G70,$N$418:$O$422,2,FALSE),"")</f>
        <v/>
      </c>
      <c r="I70" s="99"/>
      <c r="J70" s="99"/>
      <c r="K70" s="99"/>
      <c r="L70" s="99"/>
      <c r="N70" s="102">
        <v>3.3500000000000198E-7</v>
      </c>
      <c r="O70" s="102" t="str">
        <f t="shared" si="5"/>
        <v/>
      </c>
      <c r="P70" s="90" t="str">
        <f t="shared" ref="P70:P133" si="8">IFERROR(RANK(O70,$O$5:$O$404),"")</f>
        <v/>
      </c>
      <c r="Q70" s="90">
        <f t="shared" ref="Q70:Q133" si="9">C70</f>
        <v>0</v>
      </c>
      <c r="R70" s="90"/>
      <c r="S70" s="90"/>
      <c r="T70" s="90"/>
      <c r="U70" s="80"/>
    </row>
    <row r="71" spans="2:21" ht="27.6" customHeight="1" x14ac:dyDescent="0.25">
      <c r="B71" s="80" t="str">
        <f t="shared" si="6"/>
        <v/>
      </c>
      <c r="C71" s="1"/>
      <c r="D71" s="1"/>
      <c r="E71" s="3"/>
      <c r="F71" s="3"/>
      <c r="G71" s="3"/>
      <c r="H71" s="94" t="str">
        <f t="shared" si="7"/>
        <v/>
      </c>
      <c r="I71" s="99"/>
      <c r="J71" s="99"/>
      <c r="K71" s="99"/>
      <c r="L71" s="99"/>
      <c r="N71" s="102">
        <v>3.3400000000000201E-7</v>
      </c>
      <c r="O71" s="102" t="str">
        <f t="shared" si="5"/>
        <v/>
      </c>
      <c r="P71" s="90" t="str">
        <f t="shared" si="8"/>
        <v/>
      </c>
      <c r="Q71" s="90">
        <f t="shared" si="9"/>
        <v>0</v>
      </c>
      <c r="R71" s="90"/>
      <c r="S71" s="90"/>
      <c r="T71" s="90"/>
      <c r="U71" s="80"/>
    </row>
    <row r="72" spans="2:21" ht="27.6" customHeight="1" x14ac:dyDescent="0.25">
      <c r="B72" s="80" t="str">
        <f t="shared" si="6"/>
        <v/>
      </c>
      <c r="C72" s="1"/>
      <c r="D72" s="1"/>
      <c r="E72" s="3"/>
      <c r="F72" s="3"/>
      <c r="G72" s="3"/>
      <c r="H72" s="94" t="str">
        <f t="shared" si="7"/>
        <v/>
      </c>
      <c r="I72" s="99"/>
      <c r="J72" s="99"/>
      <c r="K72" s="99"/>
      <c r="L72" s="99"/>
      <c r="N72" s="102">
        <v>3.3300000000000199E-7</v>
      </c>
      <c r="O72" s="102" t="str">
        <f t="shared" si="5"/>
        <v/>
      </c>
      <c r="P72" s="90" t="str">
        <f t="shared" si="8"/>
        <v/>
      </c>
      <c r="Q72" s="90">
        <f t="shared" si="9"/>
        <v>0</v>
      </c>
      <c r="R72" s="90"/>
      <c r="S72" s="90"/>
      <c r="T72" s="90"/>
      <c r="U72" s="80"/>
    </row>
    <row r="73" spans="2:21" ht="27.6" customHeight="1" x14ac:dyDescent="0.25">
      <c r="B73" s="80" t="str">
        <f t="shared" si="6"/>
        <v/>
      </c>
      <c r="C73" s="1"/>
      <c r="D73" s="1"/>
      <c r="E73" s="3"/>
      <c r="F73" s="3"/>
      <c r="G73" s="3"/>
      <c r="H73" s="94" t="str">
        <f t="shared" si="7"/>
        <v/>
      </c>
      <c r="I73" s="99"/>
      <c r="J73" s="99"/>
      <c r="K73" s="99"/>
      <c r="L73" s="99"/>
      <c r="N73" s="102">
        <v>3.3200000000000202E-7</v>
      </c>
      <c r="O73" s="102" t="str">
        <f t="shared" si="5"/>
        <v/>
      </c>
      <c r="P73" s="90" t="str">
        <f t="shared" si="8"/>
        <v/>
      </c>
      <c r="Q73" s="90">
        <f t="shared" si="9"/>
        <v>0</v>
      </c>
      <c r="R73" s="90"/>
      <c r="S73" s="90"/>
      <c r="T73" s="90"/>
      <c r="U73" s="80"/>
    </row>
    <row r="74" spans="2:21" ht="27.6" customHeight="1" x14ac:dyDescent="0.25">
      <c r="B74" s="80" t="str">
        <f t="shared" si="6"/>
        <v/>
      </c>
      <c r="C74" s="1"/>
      <c r="D74" s="1"/>
      <c r="E74" s="3"/>
      <c r="F74" s="3"/>
      <c r="G74" s="3"/>
      <c r="H74" s="94" t="str">
        <f t="shared" si="7"/>
        <v/>
      </c>
      <c r="I74" s="99"/>
      <c r="J74" s="99"/>
      <c r="K74" s="99"/>
      <c r="L74" s="99"/>
      <c r="N74" s="102">
        <v>3.31000000000002E-7</v>
      </c>
      <c r="O74" s="102" t="str">
        <f t="shared" si="5"/>
        <v/>
      </c>
      <c r="P74" s="90" t="str">
        <f t="shared" si="8"/>
        <v/>
      </c>
      <c r="Q74" s="90">
        <f t="shared" si="9"/>
        <v>0</v>
      </c>
      <c r="R74" s="90"/>
      <c r="S74" s="90"/>
      <c r="T74" s="90"/>
      <c r="U74" s="80"/>
    </row>
    <row r="75" spans="2:21" ht="27.6" customHeight="1" x14ac:dyDescent="0.25">
      <c r="B75" s="80" t="str">
        <f t="shared" si="6"/>
        <v/>
      </c>
      <c r="C75" s="1"/>
      <c r="D75" s="1"/>
      <c r="E75" s="3"/>
      <c r="F75" s="3"/>
      <c r="G75" s="3"/>
      <c r="H75" s="94" t="str">
        <f t="shared" si="7"/>
        <v/>
      </c>
      <c r="I75" s="99"/>
      <c r="J75" s="99"/>
      <c r="K75" s="99"/>
      <c r="L75" s="99"/>
      <c r="N75" s="102">
        <v>3.3000000000000198E-7</v>
      </c>
      <c r="O75" s="102" t="str">
        <f t="shared" si="5"/>
        <v/>
      </c>
      <c r="P75" s="90" t="str">
        <f t="shared" si="8"/>
        <v/>
      </c>
      <c r="Q75" s="90">
        <f t="shared" si="9"/>
        <v>0</v>
      </c>
      <c r="R75" s="90"/>
      <c r="S75" s="90"/>
      <c r="T75" s="90"/>
      <c r="U75" s="80"/>
    </row>
    <row r="76" spans="2:21" ht="27.6" customHeight="1" x14ac:dyDescent="0.25">
      <c r="B76" s="80" t="str">
        <f t="shared" si="6"/>
        <v/>
      </c>
      <c r="C76" s="1"/>
      <c r="D76" s="1"/>
      <c r="E76" s="3"/>
      <c r="F76" s="3"/>
      <c r="G76" s="3"/>
      <c r="H76" s="94" t="str">
        <f t="shared" si="7"/>
        <v/>
      </c>
      <c r="I76" s="99"/>
      <c r="J76" s="99"/>
      <c r="K76" s="99"/>
      <c r="L76" s="99"/>
      <c r="N76" s="102">
        <v>3.2900000000000201E-7</v>
      </c>
      <c r="O76" s="102" t="str">
        <f t="shared" si="5"/>
        <v/>
      </c>
      <c r="P76" s="90" t="str">
        <f t="shared" si="8"/>
        <v/>
      </c>
      <c r="Q76" s="90">
        <f t="shared" si="9"/>
        <v>0</v>
      </c>
      <c r="R76" s="90"/>
      <c r="S76" s="90"/>
      <c r="T76" s="90"/>
      <c r="U76" s="80"/>
    </row>
    <row r="77" spans="2:21" ht="27.6" customHeight="1" x14ac:dyDescent="0.25">
      <c r="B77" s="80" t="str">
        <f t="shared" si="6"/>
        <v/>
      </c>
      <c r="C77" s="1"/>
      <c r="D77" s="1"/>
      <c r="E77" s="3"/>
      <c r="F77" s="3"/>
      <c r="G77" s="3"/>
      <c r="H77" s="94" t="str">
        <f t="shared" si="7"/>
        <v/>
      </c>
      <c r="I77" s="99"/>
      <c r="J77" s="99"/>
      <c r="K77" s="99"/>
      <c r="L77" s="99"/>
      <c r="N77" s="102">
        <v>3.2800000000000198E-7</v>
      </c>
      <c r="O77" s="102" t="str">
        <f t="shared" si="5"/>
        <v/>
      </c>
      <c r="P77" s="90" t="str">
        <f t="shared" si="8"/>
        <v/>
      </c>
      <c r="Q77" s="90">
        <f t="shared" si="9"/>
        <v>0</v>
      </c>
      <c r="R77" s="90"/>
      <c r="S77" s="90"/>
      <c r="T77" s="90"/>
      <c r="U77" s="80"/>
    </row>
    <row r="78" spans="2:21" ht="27.6" customHeight="1" x14ac:dyDescent="0.25">
      <c r="B78" s="80" t="str">
        <f t="shared" si="6"/>
        <v/>
      </c>
      <c r="C78" s="1"/>
      <c r="D78" s="1"/>
      <c r="E78" s="3"/>
      <c r="F78" s="3"/>
      <c r="G78" s="3"/>
      <c r="H78" s="94" t="str">
        <f t="shared" si="7"/>
        <v/>
      </c>
      <c r="I78" s="99"/>
      <c r="J78" s="99"/>
      <c r="K78" s="99"/>
      <c r="L78" s="99"/>
      <c r="N78" s="102">
        <v>3.2700000000000201E-7</v>
      </c>
      <c r="O78" s="102" t="str">
        <f t="shared" si="5"/>
        <v/>
      </c>
      <c r="P78" s="90" t="str">
        <f t="shared" si="8"/>
        <v/>
      </c>
      <c r="Q78" s="90">
        <f t="shared" si="9"/>
        <v>0</v>
      </c>
      <c r="R78" s="90"/>
      <c r="S78" s="90"/>
      <c r="T78" s="90"/>
      <c r="U78" s="80"/>
    </row>
    <row r="79" spans="2:21" ht="27.6" customHeight="1" x14ac:dyDescent="0.25">
      <c r="B79" s="80" t="str">
        <f t="shared" si="6"/>
        <v/>
      </c>
      <c r="C79" s="1"/>
      <c r="D79" s="1"/>
      <c r="E79" s="3"/>
      <c r="F79" s="3"/>
      <c r="G79" s="3"/>
      <c r="H79" s="94" t="str">
        <f t="shared" si="7"/>
        <v/>
      </c>
      <c r="I79" s="99"/>
      <c r="J79" s="99"/>
      <c r="K79" s="99"/>
      <c r="L79" s="99"/>
      <c r="N79" s="102">
        <v>3.2600000000000199E-7</v>
      </c>
      <c r="O79" s="102" t="str">
        <f t="shared" si="5"/>
        <v/>
      </c>
      <c r="P79" s="90" t="str">
        <f t="shared" si="8"/>
        <v/>
      </c>
      <c r="Q79" s="90">
        <f t="shared" si="9"/>
        <v>0</v>
      </c>
      <c r="R79" s="90"/>
      <c r="S79" s="90"/>
      <c r="T79" s="90"/>
      <c r="U79" s="80"/>
    </row>
    <row r="80" spans="2:21" ht="27.6" customHeight="1" x14ac:dyDescent="0.25">
      <c r="B80" s="80" t="str">
        <f t="shared" si="6"/>
        <v/>
      </c>
      <c r="C80" s="1"/>
      <c r="D80" s="1"/>
      <c r="E80" s="3"/>
      <c r="F80" s="3"/>
      <c r="G80" s="3"/>
      <c r="H80" s="94" t="str">
        <f t="shared" si="7"/>
        <v/>
      </c>
      <c r="I80" s="99"/>
      <c r="J80" s="99"/>
      <c r="K80" s="99"/>
      <c r="L80" s="99"/>
      <c r="N80" s="102">
        <v>3.2500000000000202E-7</v>
      </c>
      <c r="O80" s="102" t="str">
        <f t="shared" si="5"/>
        <v/>
      </c>
      <c r="P80" s="90" t="str">
        <f t="shared" si="8"/>
        <v/>
      </c>
      <c r="Q80" s="90">
        <f t="shared" si="9"/>
        <v>0</v>
      </c>
      <c r="R80" s="90"/>
      <c r="S80" s="90"/>
      <c r="T80" s="90"/>
      <c r="U80" s="80"/>
    </row>
    <row r="81" spans="2:21" ht="27.6" customHeight="1" x14ac:dyDescent="0.25">
      <c r="B81" s="80" t="str">
        <f t="shared" si="6"/>
        <v/>
      </c>
      <c r="C81" s="1"/>
      <c r="D81" s="1"/>
      <c r="E81" s="3"/>
      <c r="F81" s="3"/>
      <c r="G81" s="3"/>
      <c r="H81" s="94" t="str">
        <f t="shared" si="7"/>
        <v/>
      </c>
      <c r="I81" s="99"/>
      <c r="J81" s="99"/>
      <c r="K81" s="99"/>
      <c r="L81" s="99"/>
      <c r="N81" s="102">
        <v>3.24000000000002E-7</v>
      </c>
      <c r="O81" s="102" t="str">
        <f t="shared" si="5"/>
        <v/>
      </c>
      <c r="P81" s="90" t="str">
        <f t="shared" si="8"/>
        <v/>
      </c>
      <c r="Q81" s="90">
        <f t="shared" si="9"/>
        <v>0</v>
      </c>
      <c r="R81" s="90"/>
      <c r="S81" s="90"/>
      <c r="T81" s="90"/>
      <c r="U81" s="80"/>
    </row>
    <row r="82" spans="2:21" ht="27.6" customHeight="1" x14ac:dyDescent="0.25">
      <c r="B82" s="80" t="str">
        <f t="shared" si="6"/>
        <v/>
      </c>
      <c r="C82" s="1"/>
      <c r="D82" s="1"/>
      <c r="E82" s="3"/>
      <c r="F82" s="3"/>
      <c r="G82" s="3"/>
      <c r="H82" s="94" t="str">
        <f t="shared" si="7"/>
        <v/>
      </c>
      <c r="I82" s="99"/>
      <c r="J82" s="99"/>
      <c r="K82" s="99"/>
      <c r="L82" s="99"/>
      <c r="N82" s="102">
        <v>3.2300000000000198E-7</v>
      </c>
      <c r="O82" s="102" t="str">
        <f t="shared" si="5"/>
        <v/>
      </c>
      <c r="P82" s="90" t="str">
        <f t="shared" si="8"/>
        <v/>
      </c>
      <c r="Q82" s="90">
        <f t="shared" si="9"/>
        <v>0</v>
      </c>
      <c r="R82" s="90"/>
      <c r="S82" s="90"/>
      <c r="T82" s="90"/>
      <c r="U82" s="80"/>
    </row>
    <row r="83" spans="2:21" ht="27.6" customHeight="1" x14ac:dyDescent="0.25">
      <c r="B83" s="80" t="str">
        <f t="shared" si="6"/>
        <v/>
      </c>
      <c r="C83" s="1"/>
      <c r="D83" s="1"/>
      <c r="E83" s="3"/>
      <c r="F83" s="3"/>
      <c r="G83" s="3"/>
      <c r="H83" s="94" t="str">
        <f t="shared" si="7"/>
        <v/>
      </c>
      <c r="I83" s="99"/>
      <c r="J83" s="99"/>
      <c r="K83" s="99"/>
      <c r="L83" s="99"/>
      <c r="N83" s="102">
        <v>3.2200000000000201E-7</v>
      </c>
      <c r="O83" s="102" t="str">
        <f t="shared" si="5"/>
        <v/>
      </c>
      <c r="P83" s="90" t="str">
        <f t="shared" si="8"/>
        <v/>
      </c>
      <c r="Q83" s="90">
        <f t="shared" si="9"/>
        <v>0</v>
      </c>
      <c r="R83" s="90"/>
      <c r="S83" s="90"/>
      <c r="T83" s="90"/>
      <c r="U83" s="80"/>
    </row>
    <row r="84" spans="2:21" ht="27.6" customHeight="1" x14ac:dyDescent="0.25">
      <c r="B84" s="80" t="str">
        <f t="shared" si="6"/>
        <v/>
      </c>
      <c r="C84" s="1"/>
      <c r="D84" s="1"/>
      <c r="E84" s="3"/>
      <c r="F84" s="3"/>
      <c r="G84" s="3"/>
      <c r="H84" s="94" t="str">
        <f t="shared" si="7"/>
        <v/>
      </c>
      <c r="I84" s="99"/>
      <c r="J84" s="99"/>
      <c r="K84" s="99"/>
      <c r="L84" s="99"/>
      <c r="N84" s="102">
        <v>3.2100000000000199E-7</v>
      </c>
      <c r="O84" s="102" t="str">
        <f t="shared" si="5"/>
        <v/>
      </c>
      <c r="P84" s="90" t="str">
        <f t="shared" si="8"/>
        <v/>
      </c>
      <c r="Q84" s="90">
        <f t="shared" si="9"/>
        <v>0</v>
      </c>
      <c r="R84" s="90"/>
      <c r="S84" s="90"/>
      <c r="T84" s="90"/>
      <c r="U84" s="80"/>
    </row>
    <row r="85" spans="2:21" ht="27.6" customHeight="1" x14ac:dyDescent="0.25">
      <c r="B85" s="80" t="str">
        <f t="shared" si="6"/>
        <v/>
      </c>
      <c r="C85" s="1"/>
      <c r="D85" s="1"/>
      <c r="E85" s="3"/>
      <c r="F85" s="3"/>
      <c r="G85" s="3"/>
      <c r="H85" s="94" t="str">
        <f t="shared" si="7"/>
        <v/>
      </c>
      <c r="I85" s="99"/>
      <c r="J85" s="99"/>
      <c r="K85" s="99"/>
      <c r="L85" s="99"/>
      <c r="N85" s="102">
        <v>3.2000000000000202E-7</v>
      </c>
      <c r="O85" s="102" t="str">
        <f t="shared" si="5"/>
        <v/>
      </c>
      <c r="P85" s="90" t="str">
        <f t="shared" si="8"/>
        <v/>
      </c>
      <c r="Q85" s="90">
        <f t="shared" si="9"/>
        <v>0</v>
      </c>
      <c r="R85" s="90"/>
      <c r="S85" s="90"/>
      <c r="T85" s="90"/>
      <c r="U85" s="80"/>
    </row>
    <row r="86" spans="2:21" ht="27.6" customHeight="1" x14ac:dyDescent="0.25">
      <c r="B86" s="80" t="str">
        <f t="shared" si="6"/>
        <v/>
      </c>
      <c r="C86" s="1"/>
      <c r="D86" s="1"/>
      <c r="E86" s="3"/>
      <c r="F86" s="3"/>
      <c r="G86" s="3"/>
      <c r="H86" s="94" t="str">
        <f t="shared" si="7"/>
        <v/>
      </c>
      <c r="I86" s="99"/>
      <c r="J86" s="99"/>
      <c r="K86" s="99"/>
      <c r="L86" s="99"/>
      <c r="N86" s="102">
        <v>3.19000000000002E-7</v>
      </c>
      <c r="O86" s="102" t="str">
        <f t="shared" si="5"/>
        <v/>
      </c>
      <c r="P86" s="90" t="str">
        <f t="shared" si="8"/>
        <v/>
      </c>
      <c r="Q86" s="90">
        <f t="shared" si="9"/>
        <v>0</v>
      </c>
      <c r="R86" s="90"/>
      <c r="S86" s="90"/>
      <c r="T86" s="90"/>
      <c r="U86" s="80"/>
    </row>
    <row r="87" spans="2:21" ht="27.6" customHeight="1" x14ac:dyDescent="0.25">
      <c r="B87" s="80" t="str">
        <f t="shared" si="6"/>
        <v/>
      </c>
      <c r="C87" s="1"/>
      <c r="D87" s="1"/>
      <c r="E87" s="3"/>
      <c r="F87" s="3"/>
      <c r="G87" s="3"/>
      <c r="H87" s="94" t="str">
        <f t="shared" si="7"/>
        <v/>
      </c>
      <c r="I87" s="99"/>
      <c r="J87" s="99"/>
      <c r="K87" s="99"/>
      <c r="L87" s="99"/>
      <c r="N87" s="102">
        <v>3.1800000000000298E-7</v>
      </c>
      <c r="O87" s="102" t="str">
        <f t="shared" si="5"/>
        <v/>
      </c>
      <c r="P87" s="90" t="str">
        <f t="shared" si="8"/>
        <v/>
      </c>
      <c r="Q87" s="90">
        <f t="shared" si="9"/>
        <v>0</v>
      </c>
      <c r="R87" s="90"/>
      <c r="S87" s="90"/>
      <c r="T87" s="90"/>
      <c r="U87" s="80"/>
    </row>
    <row r="88" spans="2:21" ht="27.6" customHeight="1" x14ac:dyDescent="0.25">
      <c r="B88" s="80" t="str">
        <f t="shared" si="6"/>
        <v/>
      </c>
      <c r="C88" s="1"/>
      <c r="D88" s="1"/>
      <c r="E88" s="3"/>
      <c r="F88" s="3"/>
      <c r="G88" s="3"/>
      <c r="H88" s="94" t="str">
        <f t="shared" si="7"/>
        <v/>
      </c>
      <c r="I88" s="99"/>
      <c r="J88" s="99"/>
      <c r="K88" s="99"/>
      <c r="L88" s="99"/>
      <c r="N88" s="102">
        <v>3.1700000000000301E-7</v>
      </c>
      <c r="O88" s="102" t="str">
        <f t="shared" si="5"/>
        <v/>
      </c>
      <c r="P88" s="90" t="str">
        <f t="shared" si="8"/>
        <v/>
      </c>
      <c r="Q88" s="90">
        <f t="shared" si="9"/>
        <v>0</v>
      </c>
      <c r="R88" s="90"/>
      <c r="S88" s="90"/>
      <c r="T88" s="90"/>
      <c r="U88" s="80"/>
    </row>
    <row r="89" spans="2:21" ht="27.6" customHeight="1" x14ac:dyDescent="0.25">
      <c r="B89" s="80" t="str">
        <f t="shared" si="6"/>
        <v/>
      </c>
      <c r="C89" s="1"/>
      <c r="D89" s="1"/>
      <c r="E89" s="3"/>
      <c r="F89" s="3"/>
      <c r="G89" s="3"/>
      <c r="H89" s="94" t="str">
        <f t="shared" si="7"/>
        <v/>
      </c>
      <c r="I89" s="99"/>
      <c r="J89" s="99"/>
      <c r="K89" s="99"/>
      <c r="L89" s="99"/>
      <c r="N89" s="102">
        <v>3.1600000000000299E-7</v>
      </c>
      <c r="O89" s="102" t="str">
        <f t="shared" si="5"/>
        <v/>
      </c>
      <c r="P89" s="90" t="str">
        <f t="shared" si="8"/>
        <v/>
      </c>
      <c r="Q89" s="90">
        <f t="shared" si="9"/>
        <v>0</v>
      </c>
      <c r="R89" s="90"/>
      <c r="S89" s="90"/>
      <c r="T89" s="90"/>
      <c r="U89" s="80"/>
    </row>
    <row r="90" spans="2:21" ht="27.6" customHeight="1" x14ac:dyDescent="0.25">
      <c r="B90" s="80" t="str">
        <f t="shared" si="6"/>
        <v/>
      </c>
      <c r="C90" s="1"/>
      <c r="D90" s="1"/>
      <c r="E90" s="3"/>
      <c r="F90" s="3"/>
      <c r="G90" s="3"/>
      <c r="H90" s="94" t="str">
        <f t="shared" si="7"/>
        <v/>
      </c>
      <c r="I90" s="99"/>
      <c r="J90" s="99"/>
      <c r="K90" s="99"/>
      <c r="L90" s="99"/>
      <c r="N90" s="102">
        <v>3.1500000000000302E-7</v>
      </c>
      <c r="O90" s="102" t="str">
        <f t="shared" si="5"/>
        <v/>
      </c>
      <c r="P90" s="90" t="str">
        <f t="shared" si="8"/>
        <v/>
      </c>
      <c r="Q90" s="90">
        <f t="shared" si="9"/>
        <v>0</v>
      </c>
      <c r="R90" s="90"/>
      <c r="S90" s="90"/>
      <c r="T90" s="90"/>
      <c r="U90" s="80"/>
    </row>
    <row r="91" spans="2:21" ht="27.6" customHeight="1" x14ac:dyDescent="0.25">
      <c r="B91" s="80" t="str">
        <f t="shared" si="6"/>
        <v/>
      </c>
      <c r="C91" s="1"/>
      <c r="D91" s="1"/>
      <c r="E91" s="3"/>
      <c r="F91" s="3"/>
      <c r="G91" s="3"/>
      <c r="H91" s="94" t="str">
        <f t="shared" si="7"/>
        <v/>
      </c>
      <c r="I91" s="99"/>
      <c r="J91" s="99"/>
      <c r="K91" s="99"/>
      <c r="L91" s="99"/>
      <c r="N91" s="102">
        <v>3.14000000000003E-7</v>
      </c>
      <c r="O91" s="102" t="str">
        <f t="shared" si="5"/>
        <v/>
      </c>
      <c r="P91" s="90" t="str">
        <f t="shared" si="8"/>
        <v/>
      </c>
      <c r="Q91" s="90">
        <f t="shared" si="9"/>
        <v>0</v>
      </c>
      <c r="R91" s="90"/>
      <c r="S91" s="90"/>
      <c r="T91" s="90"/>
      <c r="U91" s="80"/>
    </row>
    <row r="92" spans="2:21" ht="27.6" customHeight="1" x14ac:dyDescent="0.25">
      <c r="B92" s="80" t="str">
        <f t="shared" si="6"/>
        <v/>
      </c>
      <c r="C92" s="1"/>
      <c r="D92" s="1"/>
      <c r="E92" s="3"/>
      <c r="F92" s="3"/>
      <c r="G92" s="3"/>
      <c r="H92" s="94" t="str">
        <f t="shared" si="7"/>
        <v/>
      </c>
      <c r="I92" s="99"/>
      <c r="J92" s="99"/>
      <c r="K92" s="99"/>
      <c r="L92" s="99"/>
      <c r="N92" s="102">
        <v>3.1300000000000297E-7</v>
      </c>
      <c r="O92" s="102" t="str">
        <f t="shared" si="5"/>
        <v/>
      </c>
      <c r="P92" s="90" t="str">
        <f t="shared" si="8"/>
        <v/>
      </c>
      <c r="Q92" s="90">
        <f t="shared" si="9"/>
        <v>0</v>
      </c>
      <c r="R92" s="90"/>
      <c r="S92" s="90"/>
      <c r="T92" s="90"/>
      <c r="U92" s="80"/>
    </row>
    <row r="93" spans="2:21" ht="27.6" customHeight="1" x14ac:dyDescent="0.25">
      <c r="B93" s="80" t="str">
        <f t="shared" si="6"/>
        <v/>
      </c>
      <c r="C93" s="1"/>
      <c r="D93" s="1"/>
      <c r="E93" s="3"/>
      <c r="F93" s="3"/>
      <c r="G93" s="3"/>
      <c r="H93" s="94" t="str">
        <f t="shared" si="7"/>
        <v/>
      </c>
      <c r="I93" s="99"/>
      <c r="J93" s="99"/>
      <c r="K93" s="99"/>
      <c r="L93" s="99"/>
      <c r="N93" s="102">
        <v>3.1200000000000301E-7</v>
      </c>
      <c r="O93" s="102" t="str">
        <f t="shared" si="5"/>
        <v/>
      </c>
      <c r="P93" s="90" t="str">
        <f t="shared" si="8"/>
        <v/>
      </c>
      <c r="Q93" s="90">
        <f t="shared" si="9"/>
        <v>0</v>
      </c>
      <c r="R93" s="90"/>
      <c r="S93" s="90"/>
      <c r="T93" s="90"/>
      <c r="U93" s="80"/>
    </row>
    <row r="94" spans="2:21" ht="27.6" customHeight="1" x14ac:dyDescent="0.25">
      <c r="B94" s="80" t="str">
        <f t="shared" si="6"/>
        <v/>
      </c>
      <c r="C94" s="1"/>
      <c r="D94" s="1"/>
      <c r="E94" s="3"/>
      <c r="F94" s="3"/>
      <c r="G94" s="3"/>
      <c r="H94" s="94" t="str">
        <f t="shared" si="7"/>
        <v/>
      </c>
      <c r="I94" s="99"/>
      <c r="J94" s="99"/>
      <c r="K94" s="99"/>
      <c r="L94" s="99"/>
      <c r="N94" s="102">
        <v>3.1100000000000298E-7</v>
      </c>
      <c r="O94" s="102" t="str">
        <f t="shared" si="5"/>
        <v/>
      </c>
      <c r="P94" s="90" t="str">
        <f t="shared" si="8"/>
        <v/>
      </c>
      <c r="Q94" s="90">
        <f t="shared" si="9"/>
        <v>0</v>
      </c>
      <c r="R94" s="90"/>
      <c r="S94" s="90"/>
      <c r="T94" s="90"/>
      <c r="U94" s="80"/>
    </row>
    <row r="95" spans="2:21" ht="27.6" customHeight="1" x14ac:dyDescent="0.25">
      <c r="B95" s="80" t="str">
        <f t="shared" si="6"/>
        <v/>
      </c>
      <c r="C95" s="1"/>
      <c r="D95" s="1"/>
      <c r="E95" s="3"/>
      <c r="F95" s="3"/>
      <c r="G95" s="3"/>
      <c r="H95" s="94" t="str">
        <f t="shared" si="7"/>
        <v/>
      </c>
      <c r="I95" s="99"/>
      <c r="J95" s="99"/>
      <c r="K95" s="99"/>
      <c r="L95" s="99"/>
      <c r="N95" s="102">
        <v>3.1000000000000301E-7</v>
      </c>
      <c r="O95" s="102" t="str">
        <f t="shared" si="5"/>
        <v/>
      </c>
      <c r="P95" s="90" t="str">
        <f t="shared" si="8"/>
        <v/>
      </c>
      <c r="Q95" s="90">
        <f t="shared" si="9"/>
        <v>0</v>
      </c>
      <c r="R95" s="90"/>
      <c r="S95" s="90"/>
      <c r="T95" s="90"/>
      <c r="U95" s="80"/>
    </row>
    <row r="96" spans="2:21" ht="27.6" customHeight="1" x14ac:dyDescent="0.25">
      <c r="B96" s="80" t="str">
        <f t="shared" si="6"/>
        <v/>
      </c>
      <c r="C96" s="1"/>
      <c r="D96" s="1"/>
      <c r="E96" s="3"/>
      <c r="F96" s="3"/>
      <c r="G96" s="3"/>
      <c r="H96" s="94" t="str">
        <f t="shared" si="7"/>
        <v/>
      </c>
      <c r="I96" s="99"/>
      <c r="J96" s="99"/>
      <c r="K96" s="99"/>
      <c r="L96" s="99"/>
      <c r="N96" s="102">
        <v>3.0900000000000299E-7</v>
      </c>
      <c r="O96" s="102" t="str">
        <f t="shared" si="5"/>
        <v/>
      </c>
      <c r="P96" s="90" t="str">
        <f t="shared" si="8"/>
        <v/>
      </c>
      <c r="Q96" s="90">
        <f t="shared" si="9"/>
        <v>0</v>
      </c>
      <c r="R96" s="90"/>
      <c r="S96" s="90"/>
      <c r="T96" s="90"/>
      <c r="U96" s="80"/>
    </row>
    <row r="97" spans="2:21" ht="27.6" customHeight="1" x14ac:dyDescent="0.25">
      <c r="B97" s="80" t="str">
        <f t="shared" si="6"/>
        <v/>
      </c>
      <c r="C97" s="1"/>
      <c r="D97" s="1"/>
      <c r="E97" s="3"/>
      <c r="F97" s="3"/>
      <c r="G97" s="3"/>
      <c r="H97" s="94" t="str">
        <f t="shared" si="7"/>
        <v/>
      </c>
      <c r="I97" s="99"/>
      <c r="J97" s="99"/>
      <c r="K97" s="99"/>
      <c r="L97" s="99"/>
      <c r="N97" s="102">
        <v>3.0800000000000302E-7</v>
      </c>
      <c r="O97" s="102" t="str">
        <f t="shared" si="5"/>
        <v/>
      </c>
      <c r="P97" s="90" t="str">
        <f t="shared" si="8"/>
        <v/>
      </c>
      <c r="Q97" s="90">
        <f t="shared" si="9"/>
        <v>0</v>
      </c>
      <c r="R97" s="90"/>
      <c r="S97" s="90"/>
      <c r="T97" s="90"/>
      <c r="U97" s="80"/>
    </row>
    <row r="98" spans="2:21" ht="27.6" customHeight="1" x14ac:dyDescent="0.25">
      <c r="B98" s="80" t="str">
        <f t="shared" si="6"/>
        <v/>
      </c>
      <c r="C98" s="1"/>
      <c r="D98" s="1"/>
      <c r="E98" s="3"/>
      <c r="F98" s="3"/>
      <c r="G98" s="3"/>
      <c r="H98" s="94" t="str">
        <f t="shared" si="7"/>
        <v/>
      </c>
      <c r="I98" s="99"/>
      <c r="J98" s="99"/>
      <c r="K98" s="99"/>
      <c r="L98" s="99"/>
      <c r="N98" s="102">
        <v>3.07000000000003E-7</v>
      </c>
      <c r="O98" s="102" t="str">
        <f t="shared" si="5"/>
        <v/>
      </c>
      <c r="P98" s="90" t="str">
        <f t="shared" si="8"/>
        <v/>
      </c>
      <c r="Q98" s="90">
        <f t="shared" si="9"/>
        <v>0</v>
      </c>
      <c r="R98" s="90"/>
      <c r="S98" s="90"/>
      <c r="T98" s="90"/>
      <c r="U98" s="80"/>
    </row>
    <row r="99" spans="2:21" ht="27.6" customHeight="1" x14ac:dyDescent="0.25">
      <c r="B99" s="80" t="str">
        <f t="shared" si="6"/>
        <v/>
      </c>
      <c r="C99" s="1"/>
      <c r="D99" s="1"/>
      <c r="E99" s="3"/>
      <c r="F99" s="3"/>
      <c r="G99" s="3"/>
      <c r="H99" s="94" t="str">
        <f t="shared" si="7"/>
        <v/>
      </c>
      <c r="I99" s="99"/>
      <c r="J99" s="99"/>
      <c r="K99" s="99"/>
      <c r="L99" s="99"/>
      <c r="N99" s="102">
        <v>3.0600000000000298E-7</v>
      </c>
      <c r="O99" s="102" t="str">
        <f t="shared" si="5"/>
        <v/>
      </c>
      <c r="P99" s="90" t="str">
        <f t="shared" si="8"/>
        <v/>
      </c>
      <c r="Q99" s="90">
        <f t="shared" si="9"/>
        <v>0</v>
      </c>
      <c r="R99" s="90"/>
      <c r="S99" s="90"/>
      <c r="T99" s="90"/>
      <c r="U99" s="80"/>
    </row>
    <row r="100" spans="2:21" ht="27.6" customHeight="1" x14ac:dyDescent="0.25">
      <c r="B100" s="80" t="str">
        <f t="shared" si="6"/>
        <v/>
      </c>
      <c r="C100" s="1"/>
      <c r="D100" s="1"/>
      <c r="E100" s="3"/>
      <c r="F100" s="3"/>
      <c r="G100" s="3"/>
      <c r="H100" s="94" t="str">
        <f t="shared" si="7"/>
        <v/>
      </c>
      <c r="I100" s="99"/>
      <c r="J100" s="99"/>
      <c r="K100" s="99"/>
      <c r="L100" s="99"/>
      <c r="N100" s="102">
        <v>3.0500000000000301E-7</v>
      </c>
      <c r="O100" s="102" t="str">
        <f t="shared" si="5"/>
        <v/>
      </c>
      <c r="P100" s="90" t="str">
        <f t="shared" si="8"/>
        <v/>
      </c>
      <c r="Q100" s="90">
        <f t="shared" si="9"/>
        <v>0</v>
      </c>
      <c r="R100" s="90"/>
      <c r="S100" s="90"/>
      <c r="T100" s="90"/>
      <c r="U100" s="80"/>
    </row>
    <row r="101" spans="2:21" ht="27.6" customHeight="1" x14ac:dyDescent="0.25">
      <c r="B101" s="80" t="str">
        <f t="shared" si="6"/>
        <v/>
      </c>
      <c r="C101" s="1"/>
      <c r="D101" s="1"/>
      <c r="E101" s="3"/>
      <c r="F101" s="3"/>
      <c r="G101" s="3"/>
      <c r="H101" s="94" t="str">
        <f t="shared" si="7"/>
        <v/>
      </c>
      <c r="I101" s="99"/>
      <c r="J101" s="99"/>
      <c r="K101" s="99"/>
      <c r="L101" s="99"/>
      <c r="N101" s="102">
        <v>3.0400000000000299E-7</v>
      </c>
      <c r="O101" s="102" t="str">
        <f t="shared" si="5"/>
        <v/>
      </c>
      <c r="P101" s="90" t="str">
        <f t="shared" si="8"/>
        <v/>
      </c>
      <c r="Q101" s="90">
        <f t="shared" si="9"/>
        <v>0</v>
      </c>
      <c r="R101" s="90"/>
      <c r="S101" s="90"/>
      <c r="T101" s="90"/>
      <c r="U101" s="80"/>
    </row>
    <row r="102" spans="2:21" ht="27.6" customHeight="1" x14ac:dyDescent="0.25">
      <c r="B102" s="80" t="str">
        <f t="shared" si="6"/>
        <v/>
      </c>
      <c r="C102" s="1"/>
      <c r="D102" s="1"/>
      <c r="E102" s="3"/>
      <c r="F102" s="3"/>
      <c r="G102" s="3"/>
      <c r="H102" s="94" t="str">
        <f t="shared" si="7"/>
        <v/>
      </c>
      <c r="I102" s="99"/>
      <c r="J102" s="99"/>
      <c r="K102" s="99"/>
      <c r="L102" s="99"/>
      <c r="N102" s="102">
        <v>3.0300000000000302E-7</v>
      </c>
      <c r="O102" s="102" t="str">
        <f t="shared" si="5"/>
        <v/>
      </c>
      <c r="P102" s="90" t="str">
        <f t="shared" si="8"/>
        <v/>
      </c>
      <c r="Q102" s="90">
        <f t="shared" si="9"/>
        <v>0</v>
      </c>
      <c r="R102" s="90"/>
      <c r="S102" s="90"/>
      <c r="T102" s="90"/>
      <c r="U102" s="80"/>
    </row>
    <row r="103" spans="2:21" ht="27.6" customHeight="1" x14ac:dyDescent="0.25">
      <c r="B103" s="80" t="str">
        <f t="shared" si="6"/>
        <v/>
      </c>
      <c r="C103" s="1"/>
      <c r="D103" s="1"/>
      <c r="E103" s="3"/>
      <c r="F103" s="3"/>
      <c r="G103" s="3"/>
      <c r="H103" s="94" t="str">
        <f t="shared" si="7"/>
        <v/>
      </c>
      <c r="I103" s="99"/>
      <c r="J103" s="99"/>
      <c r="K103" s="99"/>
      <c r="L103" s="99"/>
      <c r="N103" s="102">
        <v>3.02000000000003E-7</v>
      </c>
      <c r="O103" s="102" t="str">
        <f t="shared" si="5"/>
        <v/>
      </c>
      <c r="P103" s="90" t="str">
        <f t="shared" si="8"/>
        <v/>
      </c>
      <c r="Q103" s="90">
        <f t="shared" si="9"/>
        <v>0</v>
      </c>
      <c r="R103" s="90"/>
      <c r="S103" s="90"/>
      <c r="T103" s="90"/>
      <c r="U103" s="80"/>
    </row>
    <row r="104" spans="2:21" ht="27.6" customHeight="1" x14ac:dyDescent="0.25">
      <c r="B104" s="80" t="str">
        <f t="shared" si="6"/>
        <v/>
      </c>
      <c r="C104" s="1"/>
      <c r="D104" s="1"/>
      <c r="E104" s="3"/>
      <c r="F104" s="3"/>
      <c r="G104" s="3"/>
      <c r="H104" s="94" t="str">
        <f t="shared" si="7"/>
        <v/>
      </c>
      <c r="I104" s="99"/>
      <c r="J104" s="99"/>
      <c r="K104" s="99"/>
      <c r="L104" s="99"/>
      <c r="N104" s="102">
        <v>3.0100000000000303E-7</v>
      </c>
      <c r="O104" s="102" t="str">
        <f t="shared" si="5"/>
        <v/>
      </c>
      <c r="P104" s="90" t="str">
        <f t="shared" si="8"/>
        <v/>
      </c>
      <c r="Q104" s="90">
        <f t="shared" si="9"/>
        <v>0</v>
      </c>
      <c r="R104" s="90"/>
      <c r="S104" s="90"/>
      <c r="T104" s="90"/>
      <c r="U104" s="80"/>
    </row>
    <row r="105" spans="2:21" ht="27.6" customHeight="1" x14ac:dyDescent="0.25">
      <c r="B105" s="80" t="str">
        <f t="shared" si="6"/>
        <v/>
      </c>
      <c r="C105" s="1"/>
      <c r="D105" s="1"/>
      <c r="E105" s="3"/>
      <c r="F105" s="3"/>
      <c r="G105" s="3"/>
      <c r="H105" s="94" t="str">
        <f t="shared" si="7"/>
        <v/>
      </c>
      <c r="I105" s="99"/>
      <c r="J105" s="99"/>
      <c r="K105" s="99"/>
      <c r="L105" s="99"/>
      <c r="N105" s="102">
        <v>3.00000000000003E-7</v>
      </c>
      <c r="O105" s="102" t="str">
        <f t="shared" si="5"/>
        <v/>
      </c>
      <c r="P105" s="90" t="str">
        <f t="shared" si="8"/>
        <v/>
      </c>
      <c r="Q105" s="90">
        <f t="shared" si="9"/>
        <v>0</v>
      </c>
      <c r="R105" s="90"/>
      <c r="S105" s="90"/>
      <c r="T105" s="90"/>
      <c r="U105" s="80"/>
    </row>
    <row r="106" spans="2:21" ht="27.6" customHeight="1" x14ac:dyDescent="0.25">
      <c r="B106" s="80" t="str">
        <f t="shared" si="6"/>
        <v/>
      </c>
      <c r="C106" s="1"/>
      <c r="D106" s="1"/>
      <c r="E106" s="3"/>
      <c r="F106" s="3"/>
      <c r="G106" s="3"/>
      <c r="H106" s="94" t="str">
        <f t="shared" si="7"/>
        <v/>
      </c>
      <c r="I106" s="99"/>
      <c r="J106" s="99"/>
      <c r="K106" s="99"/>
      <c r="L106" s="99"/>
      <c r="N106" s="102">
        <v>2.9900000000000298E-7</v>
      </c>
      <c r="O106" s="102" t="str">
        <f t="shared" si="5"/>
        <v/>
      </c>
      <c r="P106" s="90" t="str">
        <f t="shared" si="8"/>
        <v/>
      </c>
      <c r="Q106" s="90">
        <f t="shared" si="9"/>
        <v>0</v>
      </c>
      <c r="R106" s="90"/>
      <c r="S106" s="90"/>
      <c r="T106" s="90"/>
      <c r="U106" s="80"/>
    </row>
    <row r="107" spans="2:21" ht="27.6" customHeight="1" x14ac:dyDescent="0.25">
      <c r="B107" s="80" t="str">
        <f t="shared" si="6"/>
        <v/>
      </c>
      <c r="C107" s="1"/>
      <c r="D107" s="1"/>
      <c r="E107" s="3"/>
      <c r="F107" s="3"/>
      <c r="G107" s="3"/>
      <c r="H107" s="94" t="str">
        <f t="shared" si="7"/>
        <v/>
      </c>
      <c r="I107" s="99"/>
      <c r="J107" s="99"/>
      <c r="K107" s="99"/>
      <c r="L107" s="99"/>
      <c r="N107" s="102">
        <v>2.9800000000000301E-7</v>
      </c>
      <c r="O107" s="102" t="str">
        <f t="shared" si="5"/>
        <v/>
      </c>
      <c r="P107" s="90" t="str">
        <f t="shared" si="8"/>
        <v/>
      </c>
      <c r="Q107" s="90">
        <f t="shared" si="9"/>
        <v>0</v>
      </c>
      <c r="R107" s="90"/>
      <c r="S107" s="90"/>
      <c r="T107" s="90"/>
      <c r="U107" s="80"/>
    </row>
    <row r="108" spans="2:21" ht="27.6" customHeight="1" x14ac:dyDescent="0.25">
      <c r="B108" s="80" t="str">
        <f t="shared" si="6"/>
        <v/>
      </c>
      <c r="C108" s="1"/>
      <c r="D108" s="1"/>
      <c r="E108" s="3"/>
      <c r="F108" s="3"/>
      <c r="G108" s="3"/>
      <c r="H108" s="94" t="str">
        <f t="shared" si="7"/>
        <v/>
      </c>
      <c r="I108" s="99"/>
      <c r="J108" s="99"/>
      <c r="K108" s="99"/>
      <c r="L108" s="99"/>
      <c r="N108" s="102">
        <v>2.9700000000000299E-7</v>
      </c>
      <c r="O108" s="102" t="str">
        <f t="shared" si="5"/>
        <v/>
      </c>
      <c r="P108" s="90" t="str">
        <f t="shared" si="8"/>
        <v/>
      </c>
      <c r="Q108" s="90">
        <f t="shared" si="9"/>
        <v>0</v>
      </c>
      <c r="R108" s="90"/>
      <c r="S108" s="90"/>
      <c r="T108" s="90"/>
      <c r="U108" s="80"/>
    </row>
    <row r="109" spans="2:21" ht="27.6" customHeight="1" x14ac:dyDescent="0.25">
      <c r="B109" s="80" t="str">
        <f t="shared" si="6"/>
        <v/>
      </c>
      <c r="C109" s="1"/>
      <c r="D109" s="1"/>
      <c r="E109" s="3"/>
      <c r="F109" s="3"/>
      <c r="G109" s="3"/>
      <c r="H109" s="94" t="str">
        <f t="shared" si="7"/>
        <v/>
      </c>
      <c r="I109" s="99"/>
      <c r="J109" s="99"/>
      <c r="K109" s="99"/>
      <c r="L109" s="99"/>
      <c r="N109" s="102">
        <v>2.9600000000000302E-7</v>
      </c>
      <c r="O109" s="102" t="str">
        <f t="shared" si="5"/>
        <v/>
      </c>
      <c r="P109" s="90" t="str">
        <f t="shared" si="8"/>
        <v/>
      </c>
      <c r="Q109" s="90">
        <f t="shared" si="9"/>
        <v>0</v>
      </c>
      <c r="R109" s="90"/>
      <c r="S109" s="90"/>
      <c r="T109" s="90"/>
      <c r="U109" s="80"/>
    </row>
    <row r="110" spans="2:21" ht="27.6" customHeight="1" x14ac:dyDescent="0.25">
      <c r="B110" s="80" t="str">
        <f t="shared" si="6"/>
        <v/>
      </c>
      <c r="C110" s="1"/>
      <c r="D110" s="1"/>
      <c r="E110" s="3"/>
      <c r="F110" s="3"/>
      <c r="G110" s="3"/>
      <c r="H110" s="94" t="str">
        <f t="shared" si="7"/>
        <v/>
      </c>
      <c r="I110" s="99"/>
      <c r="J110" s="99"/>
      <c r="K110" s="99"/>
      <c r="L110" s="99"/>
      <c r="N110" s="102">
        <v>2.95000000000003E-7</v>
      </c>
      <c r="O110" s="102" t="str">
        <f t="shared" si="5"/>
        <v/>
      </c>
      <c r="P110" s="90" t="str">
        <f t="shared" si="8"/>
        <v/>
      </c>
      <c r="Q110" s="90">
        <f t="shared" si="9"/>
        <v>0</v>
      </c>
      <c r="R110" s="90"/>
      <c r="S110" s="90"/>
      <c r="T110" s="90"/>
      <c r="U110" s="80"/>
    </row>
    <row r="111" spans="2:21" ht="27.6" customHeight="1" x14ac:dyDescent="0.25">
      <c r="B111" s="80" t="str">
        <f t="shared" si="6"/>
        <v/>
      </c>
      <c r="C111" s="1"/>
      <c r="D111" s="1"/>
      <c r="E111" s="3"/>
      <c r="F111" s="3"/>
      <c r="G111" s="3"/>
      <c r="H111" s="94" t="str">
        <f t="shared" si="7"/>
        <v/>
      </c>
      <c r="I111" s="99"/>
      <c r="J111" s="99"/>
      <c r="K111" s="99"/>
      <c r="L111" s="99"/>
      <c r="N111" s="102">
        <v>2.9400000000000298E-7</v>
      </c>
      <c r="O111" s="102" t="str">
        <f t="shared" si="5"/>
        <v/>
      </c>
      <c r="P111" s="90" t="str">
        <f t="shared" si="8"/>
        <v/>
      </c>
      <c r="Q111" s="90">
        <f t="shared" si="9"/>
        <v>0</v>
      </c>
      <c r="R111" s="90"/>
      <c r="S111" s="90"/>
      <c r="T111" s="90"/>
      <c r="U111" s="80"/>
    </row>
    <row r="112" spans="2:21" ht="27.6" customHeight="1" x14ac:dyDescent="0.25">
      <c r="B112" s="80" t="str">
        <f t="shared" si="6"/>
        <v/>
      </c>
      <c r="C112" s="1"/>
      <c r="D112" s="1"/>
      <c r="E112" s="3"/>
      <c r="F112" s="3"/>
      <c r="G112" s="3"/>
      <c r="H112" s="94" t="str">
        <f t="shared" si="7"/>
        <v/>
      </c>
      <c r="I112" s="99"/>
      <c r="J112" s="99"/>
      <c r="K112" s="99"/>
      <c r="L112" s="99"/>
      <c r="N112" s="102">
        <v>2.9300000000000301E-7</v>
      </c>
      <c r="O112" s="102" t="str">
        <f t="shared" si="5"/>
        <v/>
      </c>
      <c r="P112" s="90" t="str">
        <f t="shared" si="8"/>
        <v/>
      </c>
      <c r="Q112" s="90">
        <f t="shared" si="9"/>
        <v>0</v>
      </c>
      <c r="R112" s="90"/>
      <c r="S112" s="90"/>
      <c r="T112" s="90"/>
      <c r="U112" s="80"/>
    </row>
    <row r="113" spans="2:21" ht="27.6" customHeight="1" x14ac:dyDescent="0.25">
      <c r="B113" s="80" t="str">
        <f t="shared" si="6"/>
        <v/>
      </c>
      <c r="C113" s="1"/>
      <c r="D113" s="1"/>
      <c r="E113" s="3"/>
      <c r="F113" s="3"/>
      <c r="G113" s="3"/>
      <c r="H113" s="94" t="str">
        <f t="shared" si="7"/>
        <v/>
      </c>
      <c r="I113" s="99"/>
      <c r="J113" s="99"/>
      <c r="K113" s="99"/>
      <c r="L113" s="99"/>
      <c r="N113" s="102">
        <v>2.9200000000000299E-7</v>
      </c>
      <c r="O113" s="102" t="str">
        <f t="shared" si="5"/>
        <v/>
      </c>
      <c r="P113" s="90" t="str">
        <f t="shared" si="8"/>
        <v/>
      </c>
      <c r="Q113" s="90">
        <f t="shared" si="9"/>
        <v>0</v>
      </c>
      <c r="R113" s="90"/>
      <c r="S113" s="90"/>
      <c r="T113" s="90"/>
      <c r="U113" s="80"/>
    </row>
    <row r="114" spans="2:21" ht="27.6" customHeight="1" x14ac:dyDescent="0.25">
      <c r="B114" s="80" t="str">
        <f t="shared" si="6"/>
        <v/>
      </c>
      <c r="C114" s="1"/>
      <c r="D114" s="1"/>
      <c r="E114" s="3"/>
      <c r="F114" s="3"/>
      <c r="G114" s="3"/>
      <c r="H114" s="94" t="str">
        <f t="shared" si="7"/>
        <v/>
      </c>
      <c r="I114" s="99"/>
      <c r="J114" s="99"/>
      <c r="K114" s="99"/>
      <c r="L114" s="99"/>
      <c r="N114" s="102">
        <v>2.9100000000000302E-7</v>
      </c>
      <c r="O114" s="102" t="str">
        <f t="shared" si="5"/>
        <v/>
      </c>
      <c r="P114" s="90" t="str">
        <f t="shared" si="8"/>
        <v/>
      </c>
      <c r="Q114" s="90">
        <f t="shared" si="9"/>
        <v>0</v>
      </c>
      <c r="R114" s="90"/>
      <c r="S114" s="90"/>
      <c r="T114" s="90"/>
      <c r="U114" s="80"/>
    </row>
    <row r="115" spans="2:21" ht="27.6" customHeight="1" x14ac:dyDescent="0.25">
      <c r="B115" s="80" t="str">
        <f t="shared" si="6"/>
        <v/>
      </c>
      <c r="C115" s="1"/>
      <c r="D115" s="1"/>
      <c r="E115" s="3"/>
      <c r="F115" s="3"/>
      <c r="G115" s="3"/>
      <c r="H115" s="94" t="str">
        <f t="shared" si="7"/>
        <v/>
      </c>
      <c r="I115" s="99"/>
      <c r="J115" s="99"/>
      <c r="K115" s="99"/>
      <c r="L115" s="99"/>
      <c r="N115" s="102">
        <v>2.9000000000000299E-7</v>
      </c>
      <c r="O115" s="102" t="str">
        <f t="shared" si="5"/>
        <v/>
      </c>
      <c r="P115" s="90" t="str">
        <f t="shared" si="8"/>
        <v/>
      </c>
      <c r="Q115" s="90">
        <f t="shared" si="9"/>
        <v>0</v>
      </c>
      <c r="R115" s="90"/>
      <c r="S115" s="90"/>
      <c r="T115" s="90"/>
      <c r="U115" s="80"/>
    </row>
    <row r="116" spans="2:21" ht="27.6" customHeight="1" x14ac:dyDescent="0.25">
      <c r="B116" s="80" t="str">
        <f t="shared" si="6"/>
        <v/>
      </c>
      <c r="C116" s="1"/>
      <c r="D116" s="1"/>
      <c r="E116" s="3"/>
      <c r="F116" s="3"/>
      <c r="G116" s="3"/>
      <c r="H116" s="94" t="str">
        <f t="shared" si="7"/>
        <v/>
      </c>
      <c r="I116" s="99"/>
      <c r="J116" s="99"/>
      <c r="K116" s="99"/>
      <c r="L116" s="99"/>
      <c r="N116" s="102">
        <v>2.8900000000000302E-7</v>
      </c>
      <c r="O116" s="102" t="str">
        <f t="shared" si="5"/>
        <v/>
      </c>
      <c r="P116" s="90" t="str">
        <f t="shared" si="8"/>
        <v/>
      </c>
      <c r="Q116" s="90">
        <f t="shared" si="9"/>
        <v>0</v>
      </c>
      <c r="R116" s="90"/>
      <c r="S116" s="90"/>
      <c r="T116" s="90"/>
      <c r="U116" s="80"/>
    </row>
    <row r="117" spans="2:21" ht="27.6" customHeight="1" x14ac:dyDescent="0.25">
      <c r="B117" s="80" t="str">
        <f t="shared" si="6"/>
        <v/>
      </c>
      <c r="C117" s="1"/>
      <c r="D117" s="1"/>
      <c r="E117" s="3"/>
      <c r="F117" s="3"/>
      <c r="G117" s="3"/>
      <c r="H117" s="94" t="str">
        <f t="shared" si="7"/>
        <v/>
      </c>
      <c r="I117" s="99"/>
      <c r="J117" s="99"/>
      <c r="K117" s="99"/>
      <c r="L117" s="99"/>
      <c r="N117" s="102">
        <v>2.88000000000003E-7</v>
      </c>
      <c r="O117" s="102" t="str">
        <f t="shared" si="5"/>
        <v/>
      </c>
      <c r="P117" s="90" t="str">
        <f t="shared" si="8"/>
        <v/>
      </c>
      <c r="Q117" s="90">
        <f t="shared" si="9"/>
        <v>0</v>
      </c>
      <c r="R117" s="90"/>
      <c r="S117" s="90"/>
      <c r="T117" s="90"/>
      <c r="U117" s="80"/>
    </row>
    <row r="118" spans="2:21" ht="27.6" customHeight="1" x14ac:dyDescent="0.25">
      <c r="B118" s="80" t="str">
        <f t="shared" si="6"/>
        <v/>
      </c>
      <c r="C118" s="1"/>
      <c r="D118" s="1"/>
      <c r="E118" s="3"/>
      <c r="F118" s="3"/>
      <c r="G118" s="3"/>
      <c r="H118" s="94" t="str">
        <f t="shared" si="7"/>
        <v/>
      </c>
      <c r="I118" s="99"/>
      <c r="J118" s="99"/>
      <c r="K118" s="99"/>
      <c r="L118" s="99"/>
      <c r="N118" s="102">
        <v>2.8700000000000298E-7</v>
      </c>
      <c r="O118" s="102" t="str">
        <f t="shared" si="5"/>
        <v/>
      </c>
      <c r="P118" s="90" t="str">
        <f t="shared" si="8"/>
        <v/>
      </c>
      <c r="Q118" s="90">
        <f t="shared" si="9"/>
        <v>0</v>
      </c>
      <c r="R118" s="90"/>
      <c r="S118" s="90"/>
      <c r="T118" s="90"/>
      <c r="U118" s="80"/>
    </row>
    <row r="119" spans="2:21" ht="27.6" customHeight="1" x14ac:dyDescent="0.25">
      <c r="B119" s="80" t="str">
        <f t="shared" si="6"/>
        <v/>
      </c>
      <c r="C119" s="1"/>
      <c r="D119" s="1"/>
      <c r="E119" s="3"/>
      <c r="F119" s="3"/>
      <c r="G119" s="3"/>
      <c r="H119" s="94" t="str">
        <f t="shared" si="7"/>
        <v/>
      </c>
      <c r="I119" s="99"/>
      <c r="J119" s="99"/>
      <c r="K119" s="99"/>
      <c r="L119" s="99"/>
      <c r="N119" s="102">
        <v>2.8600000000000402E-7</v>
      </c>
      <c r="O119" s="102" t="str">
        <f t="shared" si="5"/>
        <v/>
      </c>
      <c r="P119" s="90" t="str">
        <f t="shared" si="8"/>
        <v/>
      </c>
      <c r="Q119" s="90">
        <f t="shared" si="9"/>
        <v>0</v>
      </c>
      <c r="R119" s="90"/>
      <c r="S119" s="90"/>
      <c r="T119" s="90"/>
      <c r="U119" s="80"/>
    </row>
    <row r="120" spans="2:21" ht="27.6" customHeight="1" x14ac:dyDescent="0.25">
      <c r="B120" s="80" t="str">
        <f t="shared" si="6"/>
        <v/>
      </c>
      <c r="C120" s="1"/>
      <c r="D120" s="1"/>
      <c r="E120" s="3"/>
      <c r="F120" s="3"/>
      <c r="G120" s="3"/>
      <c r="H120" s="94" t="str">
        <f t="shared" si="7"/>
        <v/>
      </c>
      <c r="I120" s="99"/>
      <c r="J120" s="99"/>
      <c r="K120" s="99"/>
      <c r="L120" s="99"/>
      <c r="N120" s="102">
        <v>2.8500000000000399E-7</v>
      </c>
      <c r="O120" s="102" t="str">
        <f t="shared" si="5"/>
        <v/>
      </c>
      <c r="P120" s="90" t="str">
        <f t="shared" si="8"/>
        <v/>
      </c>
      <c r="Q120" s="90">
        <f t="shared" si="9"/>
        <v>0</v>
      </c>
      <c r="R120" s="90"/>
      <c r="S120" s="90"/>
      <c r="T120" s="90"/>
      <c r="U120" s="80"/>
    </row>
    <row r="121" spans="2:21" ht="27.6" customHeight="1" x14ac:dyDescent="0.25">
      <c r="B121" s="80" t="str">
        <f t="shared" si="6"/>
        <v/>
      </c>
      <c r="C121" s="1"/>
      <c r="D121" s="1"/>
      <c r="E121" s="3"/>
      <c r="F121" s="3"/>
      <c r="G121" s="3"/>
      <c r="H121" s="94" t="str">
        <f t="shared" si="7"/>
        <v/>
      </c>
      <c r="I121" s="99"/>
      <c r="J121" s="99"/>
      <c r="K121" s="99"/>
      <c r="L121" s="99"/>
      <c r="N121" s="102">
        <v>2.8400000000000403E-7</v>
      </c>
      <c r="O121" s="102" t="str">
        <f t="shared" si="5"/>
        <v/>
      </c>
      <c r="P121" s="90" t="str">
        <f t="shared" si="8"/>
        <v/>
      </c>
      <c r="Q121" s="90">
        <f t="shared" si="9"/>
        <v>0</v>
      </c>
      <c r="R121" s="90"/>
      <c r="S121" s="90"/>
      <c r="T121" s="90"/>
      <c r="U121" s="80"/>
    </row>
    <row r="122" spans="2:21" ht="27.6" customHeight="1" x14ac:dyDescent="0.25">
      <c r="B122" s="80" t="str">
        <f t="shared" si="6"/>
        <v/>
      </c>
      <c r="C122" s="1"/>
      <c r="D122" s="1"/>
      <c r="E122" s="3"/>
      <c r="F122" s="3"/>
      <c r="G122" s="3"/>
      <c r="H122" s="94" t="str">
        <f t="shared" si="7"/>
        <v/>
      </c>
      <c r="I122" s="99"/>
      <c r="J122" s="99"/>
      <c r="K122" s="99"/>
      <c r="L122" s="99"/>
      <c r="N122" s="102">
        <v>2.83000000000004E-7</v>
      </c>
      <c r="O122" s="102" t="str">
        <f t="shared" si="5"/>
        <v/>
      </c>
      <c r="P122" s="90" t="str">
        <f t="shared" si="8"/>
        <v/>
      </c>
      <c r="Q122" s="90">
        <f t="shared" si="9"/>
        <v>0</v>
      </c>
      <c r="R122" s="90"/>
      <c r="S122" s="90"/>
      <c r="T122" s="90"/>
      <c r="U122" s="80"/>
    </row>
    <row r="123" spans="2:21" ht="27.6" customHeight="1" x14ac:dyDescent="0.25">
      <c r="B123" s="80" t="str">
        <f t="shared" si="6"/>
        <v/>
      </c>
      <c r="C123" s="1"/>
      <c r="D123" s="1"/>
      <c r="E123" s="3"/>
      <c r="F123" s="3"/>
      <c r="G123" s="3"/>
      <c r="H123" s="94" t="str">
        <f t="shared" si="7"/>
        <v/>
      </c>
      <c r="I123" s="99"/>
      <c r="J123" s="99"/>
      <c r="K123" s="99"/>
      <c r="L123" s="99"/>
      <c r="N123" s="102">
        <v>2.8200000000000398E-7</v>
      </c>
      <c r="O123" s="102" t="str">
        <f t="shared" si="5"/>
        <v/>
      </c>
      <c r="P123" s="90" t="str">
        <f t="shared" si="8"/>
        <v/>
      </c>
      <c r="Q123" s="90">
        <f t="shared" si="9"/>
        <v>0</v>
      </c>
      <c r="R123" s="90"/>
      <c r="S123" s="90"/>
      <c r="T123" s="90"/>
      <c r="U123" s="80"/>
    </row>
    <row r="124" spans="2:21" ht="27.6" customHeight="1" x14ac:dyDescent="0.25">
      <c r="B124" s="80" t="str">
        <f t="shared" si="6"/>
        <v/>
      </c>
      <c r="C124" s="1"/>
      <c r="D124" s="1"/>
      <c r="E124" s="3"/>
      <c r="F124" s="3"/>
      <c r="G124" s="3"/>
      <c r="H124" s="94" t="str">
        <f t="shared" si="7"/>
        <v/>
      </c>
      <c r="I124" s="99"/>
      <c r="J124" s="99"/>
      <c r="K124" s="99"/>
      <c r="L124" s="99"/>
      <c r="N124" s="102">
        <v>2.8100000000000401E-7</v>
      </c>
      <c r="O124" s="102" t="str">
        <f t="shared" si="5"/>
        <v/>
      </c>
      <c r="P124" s="90" t="str">
        <f t="shared" si="8"/>
        <v/>
      </c>
      <c r="Q124" s="90">
        <f t="shared" si="9"/>
        <v>0</v>
      </c>
      <c r="R124" s="90"/>
      <c r="S124" s="90"/>
      <c r="T124" s="90"/>
      <c r="U124" s="80"/>
    </row>
    <row r="125" spans="2:21" ht="27.6" customHeight="1" x14ac:dyDescent="0.25">
      <c r="B125" s="80" t="str">
        <f t="shared" si="6"/>
        <v/>
      </c>
      <c r="C125" s="1"/>
      <c r="D125" s="1"/>
      <c r="E125" s="3"/>
      <c r="F125" s="3"/>
      <c r="G125" s="3"/>
      <c r="H125" s="94" t="str">
        <f t="shared" si="7"/>
        <v/>
      </c>
      <c r="I125" s="99"/>
      <c r="J125" s="99"/>
      <c r="K125" s="99"/>
      <c r="L125" s="99"/>
      <c r="N125" s="102">
        <v>2.8000000000000399E-7</v>
      </c>
      <c r="O125" s="102" t="str">
        <f t="shared" si="5"/>
        <v/>
      </c>
      <c r="P125" s="90" t="str">
        <f t="shared" si="8"/>
        <v/>
      </c>
      <c r="Q125" s="90">
        <f t="shared" si="9"/>
        <v>0</v>
      </c>
      <c r="R125" s="90"/>
      <c r="S125" s="90"/>
      <c r="T125" s="90"/>
      <c r="U125" s="80"/>
    </row>
    <row r="126" spans="2:21" ht="27.6" customHeight="1" x14ac:dyDescent="0.25">
      <c r="B126" s="80" t="str">
        <f t="shared" si="6"/>
        <v/>
      </c>
      <c r="C126" s="1"/>
      <c r="D126" s="1"/>
      <c r="E126" s="3"/>
      <c r="F126" s="3"/>
      <c r="G126" s="3"/>
      <c r="H126" s="94" t="str">
        <f t="shared" si="7"/>
        <v/>
      </c>
      <c r="I126" s="99"/>
      <c r="J126" s="99"/>
      <c r="K126" s="99"/>
      <c r="L126" s="99"/>
      <c r="N126" s="102">
        <v>2.7900000000000402E-7</v>
      </c>
      <c r="O126" s="102" t="str">
        <f t="shared" si="5"/>
        <v/>
      </c>
      <c r="P126" s="90" t="str">
        <f t="shared" si="8"/>
        <v/>
      </c>
      <c r="Q126" s="90">
        <f t="shared" si="9"/>
        <v>0</v>
      </c>
      <c r="R126" s="90"/>
      <c r="S126" s="90"/>
      <c r="T126" s="90"/>
      <c r="U126" s="80"/>
    </row>
    <row r="127" spans="2:21" ht="27.6" customHeight="1" x14ac:dyDescent="0.25">
      <c r="B127" s="80" t="str">
        <f t="shared" si="6"/>
        <v/>
      </c>
      <c r="C127" s="1"/>
      <c r="D127" s="1"/>
      <c r="E127" s="3"/>
      <c r="F127" s="3"/>
      <c r="G127" s="3"/>
      <c r="H127" s="94" t="str">
        <f t="shared" si="7"/>
        <v/>
      </c>
      <c r="I127" s="99"/>
      <c r="J127" s="99"/>
      <c r="K127" s="99"/>
      <c r="L127" s="99"/>
      <c r="N127" s="102">
        <v>2.78000000000004E-7</v>
      </c>
      <c r="O127" s="102" t="str">
        <f t="shared" si="5"/>
        <v/>
      </c>
      <c r="P127" s="90" t="str">
        <f t="shared" si="8"/>
        <v/>
      </c>
      <c r="Q127" s="90">
        <f t="shared" si="9"/>
        <v>0</v>
      </c>
      <c r="R127" s="90"/>
      <c r="S127" s="90"/>
      <c r="T127" s="90"/>
      <c r="U127" s="80"/>
    </row>
    <row r="128" spans="2:21" ht="27.6" customHeight="1" x14ac:dyDescent="0.25">
      <c r="B128" s="80" t="str">
        <f t="shared" si="6"/>
        <v/>
      </c>
      <c r="C128" s="1"/>
      <c r="D128" s="1"/>
      <c r="E128" s="3"/>
      <c r="F128" s="3"/>
      <c r="G128" s="3"/>
      <c r="H128" s="94" t="str">
        <f t="shared" si="7"/>
        <v/>
      </c>
      <c r="I128" s="99"/>
      <c r="J128" s="99"/>
      <c r="K128" s="99"/>
      <c r="L128" s="99"/>
      <c r="N128" s="102">
        <v>2.7700000000000398E-7</v>
      </c>
      <c r="O128" s="102" t="str">
        <f t="shared" si="5"/>
        <v/>
      </c>
      <c r="P128" s="90" t="str">
        <f t="shared" si="8"/>
        <v/>
      </c>
      <c r="Q128" s="90">
        <f t="shared" si="9"/>
        <v>0</v>
      </c>
      <c r="R128" s="90"/>
      <c r="S128" s="90"/>
      <c r="T128" s="90"/>
      <c r="U128" s="80"/>
    </row>
    <row r="129" spans="2:21" ht="27.6" customHeight="1" x14ac:dyDescent="0.25">
      <c r="B129" s="80" t="str">
        <f t="shared" si="6"/>
        <v/>
      </c>
      <c r="C129" s="1"/>
      <c r="D129" s="1"/>
      <c r="E129" s="3"/>
      <c r="F129" s="3"/>
      <c r="G129" s="3"/>
      <c r="H129" s="94" t="str">
        <f t="shared" si="7"/>
        <v/>
      </c>
      <c r="I129" s="99"/>
      <c r="J129" s="99"/>
      <c r="K129" s="99"/>
      <c r="L129" s="99"/>
      <c r="N129" s="102">
        <v>2.7600000000000401E-7</v>
      </c>
      <c r="O129" s="102" t="str">
        <f t="shared" si="5"/>
        <v/>
      </c>
      <c r="P129" s="90" t="str">
        <f t="shared" si="8"/>
        <v/>
      </c>
      <c r="Q129" s="90">
        <f t="shared" si="9"/>
        <v>0</v>
      </c>
      <c r="R129" s="90"/>
      <c r="S129" s="90"/>
      <c r="T129" s="90"/>
      <c r="U129" s="80"/>
    </row>
    <row r="130" spans="2:21" ht="27.6" customHeight="1" x14ac:dyDescent="0.25">
      <c r="B130" s="80" t="str">
        <f t="shared" si="6"/>
        <v/>
      </c>
      <c r="C130" s="1"/>
      <c r="D130" s="1"/>
      <c r="E130" s="3"/>
      <c r="F130" s="3"/>
      <c r="G130" s="3"/>
      <c r="H130" s="94" t="str">
        <f t="shared" si="7"/>
        <v/>
      </c>
      <c r="I130" s="99"/>
      <c r="J130" s="99"/>
      <c r="K130" s="99"/>
      <c r="L130" s="99"/>
      <c r="N130" s="102">
        <v>2.7500000000000398E-7</v>
      </c>
      <c r="O130" s="102" t="str">
        <f t="shared" si="5"/>
        <v/>
      </c>
      <c r="P130" s="90" t="str">
        <f t="shared" si="8"/>
        <v/>
      </c>
      <c r="Q130" s="90">
        <f t="shared" si="9"/>
        <v>0</v>
      </c>
      <c r="R130" s="90"/>
      <c r="S130" s="90"/>
      <c r="T130" s="90"/>
      <c r="U130" s="80"/>
    </row>
    <row r="131" spans="2:21" ht="27.6" customHeight="1" x14ac:dyDescent="0.25">
      <c r="B131" s="80" t="str">
        <f t="shared" si="6"/>
        <v/>
      </c>
      <c r="C131" s="1"/>
      <c r="D131" s="1"/>
      <c r="E131" s="3"/>
      <c r="F131" s="3"/>
      <c r="G131" s="3"/>
      <c r="H131" s="94" t="str">
        <f t="shared" si="7"/>
        <v/>
      </c>
      <c r="I131" s="99"/>
      <c r="J131" s="99"/>
      <c r="K131" s="99"/>
      <c r="L131" s="99"/>
      <c r="N131" s="102">
        <v>2.7400000000000402E-7</v>
      </c>
      <c r="O131" s="102" t="str">
        <f t="shared" si="5"/>
        <v/>
      </c>
      <c r="P131" s="90" t="str">
        <f t="shared" si="8"/>
        <v/>
      </c>
      <c r="Q131" s="90">
        <f t="shared" si="9"/>
        <v>0</v>
      </c>
      <c r="R131" s="90"/>
      <c r="S131" s="90"/>
      <c r="T131" s="90"/>
      <c r="U131" s="80"/>
    </row>
    <row r="132" spans="2:21" ht="27.6" customHeight="1" x14ac:dyDescent="0.25">
      <c r="B132" s="80" t="str">
        <f t="shared" si="6"/>
        <v/>
      </c>
      <c r="C132" s="1"/>
      <c r="D132" s="1"/>
      <c r="E132" s="3"/>
      <c r="F132" s="3"/>
      <c r="G132" s="3"/>
      <c r="H132" s="94" t="str">
        <f t="shared" si="7"/>
        <v/>
      </c>
      <c r="I132" s="99"/>
      <c r="J132" s="99"/>
      <c r="K132" s="99"/>
      <c r="L132" s="99"/>
      <c r="N132" s="102">
        <v>2.7300000000000399E-7</v>
      </c>
      <c r="O132" s="102" t="str">
        <f t="shared" si="5"/>
        <v/>
      </c>
      <c r="P132" s="90" t="str">
        <f t="shared" si="8"/>
        <v/>
      </c>
      <c r="Q132" s="90">
        <f t="shared" si="9"/>
        <v>0</v>
      </c>
      <c r="R132" s="90"/>
      <c r="S132" s="90"/>
      <c r="T132" s="90"/>
      <c r="U132" s="80"/>
    </row>
    <row r="133" spans="2:21" ht="27.6" customHeight="1" x14ac:dyDescent="0.25">
      <c r="B133" s="80" t="str">
        <f t="shared" si="6"/>
        <v/>
      </c>
      <c r="C133" s="1"/>
      <c r="D133" s="1"/>
      <c r="E133" s="3"/>
      <c r="F133" s="3"/>
      <c r="G133" s="3"/>
      <c r="H133" s="94" t="str">
        <f t="shared" si="7"/>
        <v/>
      </c>
      <c r="I133" s="99"/>
      <c r="J133" s="99"/>
      <c r="K133" s="99"/>
      <c r="L133" s="99"/>
      <c r="N133" s="102">
        <v>2.7200000000000402E-7</v>
      </c>
      <c r="O133" s="102" t="str">
        <f t="shared" ref="O133:O196" si="10">IFERROR(H133+N133,"")</f>
        <v/>
      </c>
      <c r="P133" s="90" t="str">
        <f t="shared" si="8"/>
        <v/>
      </c>
      <c r="Q133" s="90">
        <f t="shared" si="9"/>
        <v>0</v>
      </c>
      <c r="R133" s="90"/>
      <c r="S133" s="90"/>
      <c r="T133" s="90"/>
      <c r="U133" s="80"/>
    </row>
    <row r="134" spans="2:21" ht="27.6" customHeight="1" x14ac:dyDescent="0.25">
      <c r="B134" s="80" t="str">
        <f t="shared" ref="B134:B197" si="11">P134</f>
        <v/>
      </c>
      <c r="C134" s="1"/>
      <c r="D134" s="1"/>
      <c r="E134" s="3"/>
      <c r="F134" s="3"/>
      <c r="G134" s="3"/>
      <c r="H134" s="94" t="str">
        <f t="shared" ref="H134:H197" si="12">IFERROR(VLOOKUP(E134,$N$406:$O$410,2,FALSE)*VLOOKUP(F134,$N$412:$O$416,2,FALSE)*VLOOKUP(G134,$N$418:$O$422,2,FALSE),"")</f>
        <v/>
      </c>
      <c r="I134" s="99"/>
      <c r="J134" s="99"/>
      <c r="K134" s="99"/>
      <c r="L134" s="99"/>
      <c r="N134" s="102">
        <v>2.71000000000004E-7</v>
      </c>
      <c r="O134" s="102" t="str">
        <f t="shared" si="10"/>
        <v/>
      </c>
      <c r="P134" s="90" t="str">
        <f t="shared" ref="P134:P197" si="13">IFERROR(RANK(O134,$O$5:$O$404),"")</f>
        <v/>
      </c>
      <c r="Q134" s="90">
        <f t="shared" ref="Q134:Q197" si="14">C134</f>
        <v>0</v>
      </c>
      <c r="R134" s="90"/>
      <c r="S134" s="90"/>
      <c r="T134" s="90"/>
      <c r="U134" s="80"/>
    </row>
    <row r="135" spans="2:21" ht="27.6" customHeight="1" x14ac:dyDescent="0.25">
      <c r="B135" s="80" t="str">
        <f t="shared" si="11"/>
        <v/>
      </c>
      <c r="C135" s="1"/>
      <c r="D135" s="1"/>
      <c r="E135" s="3"/>
      <c r="F135" s="3"/>
      <c r="G135" s="3"/>
      <c r="H135" s="94" t="str">
        <f t="shared" si="12"/>
        <v/>
      </c>
      <c r="I135" s="99"/>
      <c r="J135" s="99"/>
      <c r="K135" s="99"/>
      <c r="L135" s="99"/>
      <c r="N135" s="102">
        <v>2.7000000000000398E-7</v>
      </c>
      <c r="O135" s="102" t="str">
        <f t="shared" si="10"/>
        <v/>
      </c>
      <c r="P135" s="90" t="str">
        <f t="shared" si="13"/>
        <v/>
      </c>
      <c r="Q135" s="90">
        <f t="shared" si="14"/>
        <v>0</v>
      </c>
      <c r="R135" s="90"/>
      <c r="S135" s="90"/>
      <c r="T135" s="90"/>
      <c r="U135" s="80"/>
    </row>
    <row r="136" spans="2:21" ht="27.6" customHeight="1" x14ac:dyDescent="0.25">
      <c r="B136" s="80" t="str">
        <f t="shared" si="11"/>
        <v/>
      </c>
      <c r="C136" s="1"/>
      <c r="D136" s="1"/>
      <c r="E136" s="3"/>
      <c r="F136" s="3"/>
      <c r="G136" s="3"/>
      <c r="H136" s="94" t="str">
        <f t="shared" si="12"/>
        <v/>
      </c>
      <c r="I136" s="99"/>
      <c r="J136" s="99"/>
      <c r="K136" s="99"/>
      <c r="L136" s="99"/>
      <c r="N136" s="102">
        <v>2.6900000000000401E-7</v>
      </c>
      <c r="O136" s="102" t="str">
        <f t="shared" si="10"/>
        <v/>
      </c>
      <c r="P136" s="90" t="str">
        <f t="shared" si="13"/>
        <v/>
      </c>
      <c r="Q136" s="90">
        <f t="shared" si="14"/>
        <v>0</v>
      </c>
      <c r="R136" s="90"/>
      <c r="S136" s="90"/>
      <c r="T136" s="90"/>
      <c r="U136" s="80"/>
    </row>
    <row r="137" spans="2:21" ht="27.6" customHeight="1" x14ac:dyDescent="0.25">
      <c r="B137" s="80" t="str">
        <f t="shared" si="11"/>
        <v/>
      </c>
      <c r="C137" s="1"/>
      <c r="D137" s="1"/>
      <c r="E137" s="3"/>
      <c r="F137" s="3"/>
      <c r="G137" s="3"/>
      <c r="H137" s="94" t="str">
        <f t="shared" si="12"/>
        <v/>
      </c>
      <c r="I137" s="99"/>
      <c r="J137" s="99"/>
      <c r="K137" s="99"/>
      <c r="L137" s="99"/>
      <c r="N137" s="102">
        <v>2.6800000000000399E-7</v>
      </c>
      <c r="O137" s="102" t="str">
        <f t="shared" si="10"/>
        <v/>
      </c>
      <c r="P137" s="90" t="str">
        <f t="shared" si="13"/>
        <v/>
      </c>
      <c r="Q137" s="90">
        <f t="shared" si="14"/>
        <v>0</v>
      </c>
      <c r="R137" s="90"/>
      <c r="S137" s="90"/>
      <c r="T137" s="90"/>
      <c r="U137" s="80"/>
    </row>
    <row r="138" spans="2:21" ht="27.6" customHeight="1" x14ac:dyDescent="0.25">
      <c r="B138" s="80" t="str">
        <f t="shared" si="11"/>
        <v/>
      </c>
      <c r="C138" s="1"/>
      <c r="D138" s="1"/>
      <c r="E138" s="3"/>
      <c r="F138" s="3"/>
      <c r="G138" s="3"/>
      <c r="H138" s="94" t="str">
        <f t="shared" si="12"/>
        <v/>
      </c>
      <c r="I138" s="99"/>
      <c r="J138" s="99"/>
      <c r="K138" s="99"/>
      <c r="L138" s="99"/>
      <c r="N138" s="102">
        <v>2.6700000000000402E-7</v>
      </c>
      <c r="O138" s="102" t="str">
        <f t="shared" si="10"/>
        <v/>
      </c>
      <c r="P138" s="90" t="str">
        <f t="shared" si="13"/>
        <v/>
      </c>
      <c r="Q138" s="90">
        <f t="shared" si="14"/>
        <v>0</v>
      </c>
      <c r="R138" s="90"/>
      <c r="S138" s="90"/>
      <c r="T138" s="90"/>
      <c r="U138" s="80"/>
    </row>
    <row r="139" spans="2:21" ht="27.6" customHeight="1" x14ac:dyDescent="0.25">
      <c r="B139" s="80" t="str">
        <f t="shared" si="11"/>
        <v/>
      </c>
      <c r="C139" s="1"/>
      <c r="D139" s="1"/>
      <c r="E139" s="3"/>
      <c r="F139" s="3"/>
      <c r="G139" s="3"/>
      <c r="H139" s="94" t="str">
        <f t="shared" si="12"/>
        <v/>
      </c>
      <c r="I139" s="99"/>
      <c r="J139" s="99"/>
      <c r="K139" s="99"/>
      <c r="L139" s="99"/>
      <c r="N139" s="102">
        <v>2.66000000000004E-7</v>
      </c>
      <c r="O139" s="102" t="str">
        <f t="shared" si="10"/>
        <v/>
      </c>
      <c r="P139" s="90" t="str">
        <f t="shared" si="13"/>
        <v/>
      </c>
      <c r="Q139" s="90">
        <f t="shared" si="14"/>
        <v>0</v>
      </c>
      <c r="R139" s="90"/>
      <c r="S139" s="90"/>
      <c r="T139" s="90"/>
      <c r="U139" s="80"/>
    </row>
    <row r="140" spans="2:21" ht="27.6" customHeight="1" x14ac:dyDescent="0.25">
      <c r="B140" s="80" t="str">
        <f t="shared" si="11"/>
        <v/>
      </c>
      <c r="C140" s="1"/>
      <c r="D140" s="1"/>
      <c r="E140" s="3"/>
      <c r="F140" s="3"/>
      <c r="G140" s="3"/>
      <c r="H140" s="94" t="str">
        <f t="shared" si="12"/>
        <v/>
      </c>
      <c r="I140" s="99"/>
      <c r="J140" s="99"/>
      <c r="K140" s="99"/>
      <c r="L140" s="99"/>
      <c r="N140" s="102">
        <v>2.6500000000000397E-7</v>
      </c>
      <c r="O140" s="102" t="str">
        <f t="shared" si="10"/>
        <v/>
      </c>
      <c r="P140" s="90" t="str">
        <f t="shared" si="13"/>
        <v/>
      </c>
      <c r="Q140" s="90">
        <f t="shared" si="14"/>
        <v>0</v>
      </c>
      <c r="R140" s="90"/>
      <c r="S140" s="90"/>
      <c r="T140" s="90"/>
      <c r="U140" s="80"/>
    </row>
    <row r="141" spans="2:21" ht="27.6" customHeight="1" x14ac:dyDescent="0.25">
      <c r="B141" s="80" t="str">
        <f t="shared" si="11"/>
        <v/>
      </c>
      <c r="C141" s="1"/>
      <c r="D141" s="1"/>
      <c r="E141" s="3"/>
      <c r="F141" s="3"/>
      <c r="G141" s="3"/>
      <c r="H141" s="94" t="str">
        <f t="shared" si="12"/>
        <v/>
      </c>
      <c r="I141" s="99"/>
      <c r="J141" s="99"/>
      <c r="K141" s="99"/>
      <c r="L141" s="99"/>
      <c r="N141" s="102">
        <v>2.6400000000000401E-7</v>
      </c>
      <c r="O141" s="102" t="str">
        <f t="shared" si="10"/>
        <v/>
      </c>
      <c r="P141" s="90" t="str">
        <f t="shared" si="13"/>
        <v/>
      </c>
      <c r="Q141" s="90">
        <f t="shared" si="14"/>
        <v>0</v>
      </c>
      <c r="R141" s="90"/>
      <c r="S141" s="90"/>
      <c r="T141" s="90"/>
      <c r="U141" s="80"/>
    </row>
    <row r="142" spans="2:21" ht="27.6" customHeight="1" x14ac:dyDescent="0.25">
      <c r="B142" s="80" t="str">
        <f t="shared" si="11"/>
        <v/>
      </c>
      <c r="C142" s="1"/>
      <c r="D142" s="1"/>
      <c r="E142" s="3"/>
      <c r="F142" s="3"/>
      <c r="G142" s="3"/>
      <c r="H142" s="94" t="str">
        <f t="shared" si="12"/>
        <v/>
      </c>
      <c r="I142" s="99"/>
      <c r="J142" s="99"/>
      <c r="K142" s="99"/>
      <c r="L142" s="99"/>
      <c r="N142" s="102">
        <v>2.6300000000000398E-7</v>
      </c>
      <c r="O142" s="102" t="str">
        <f t="shared" si="10"/>
        <v/>
      </c>
      <c r="P142" s="90" t="str">
        <f t="shared" si="13"/>
        <v/>
      </c>
      <c r="Q142" s="90">
        <f t="shared" si="14"/>
        <v>0</v>
      </c>
      <c r="R142" s="90"/>
      <c r="S142" s="90"/>
      <c r="T142" s="90"/>
      <c r="U142" s="80"/>
    </row>
    <row r="143" spans="2:21" ht="27.6" customHeight="1" x14ac:dyDescent="0.25">
      <c r="B143" s="80" t="str">
        <f t="shared" si="11"/>
        <v/>
      </c>
      <c r="C143" s="1"/>
      <c r="D143" s="1"/>
      <c r="E143" s="3"/>
      <c r="F143" s="3"/>
      <c r="G143" s="3"/>
      <c r="H143" s="94" t="str">
        <f t="shared" si="12"/>
        <v/>
      </c>
      <c r="I143" s="99"/>
      <c r="J143" s="99"/>
      <c r="K143" s="99"/>
      <c r="L143" s="99"/>
      <c r="N143" s="102">
        <v>2.6200000000000401E-7</v>
      </c>
      <c r="O143" s="102" t="str">
        <f t="shared" si="10"/>
        <v/>
      </c>
      <c r="P143" s="90" t="str">
        <f t="shared" si="13"/>
        <v/>
      </c>
      <c r="Q143" s="90">
        <f t="shared" si="14"/>
        <v>0</v>
      </c>
      <c r="R143" s="90"/>
      <c r="S143" s="90"/>
      <c r="T143" s="90"/>
      <c r="U143" s="80"/>
    </row>
    <row r="144" spans="2:21" ht="27.6" customHeight="1" x14ac:dyDescent="0.25">
      <c r="B144" s="80" t="str">
        <f t="shared" si="11"/>
        <v/>
      </c>
      <c r="C144" s="1"/>
      <c r="D144" s="1"/>
      <c r="E144" s="3"/>
      <c r="F144" s="3"/>
      <c r="G144" s="3"/>
      <c r="H144" s="94" t="str">
        <f t="shared" si="12"/>
        <v/>
      </c>
      <c r="I144" s="99"/>
      <c r="J144" s="99"/>
      <c r="K144" s="99"/>
      <c r="L144" s="99"/>
      <c r="N144" s="102">
        <v>2.6100000000000399E-7</v>
      </c>
      <c r="O144" s="102" t="str">
        <f t="shared" si="10"/>
        <v/>
      </c>
      <c r="P144" s="90" t="str">
        <f t="shared" si="13"/>
        <v/>
      </c>
      <c r="Q144" s="90">
        <f t="shared" si="14"/>
        <v>0</v>
      </c>
      <c r="R144" s="90"/>
      <c r="S144" s="90"/>
      <c r="T144" s="90"/>
      <c r="U144" s="80"/>
    </row>
    <row r="145" spans="2:21" ht="27.6" customHeight="1" x14ac:dyDescent="0.25">
      <c r="B145" s="80" t="str">
        <f t="shared" si="11"/>
        <v/>
      </c>
      <c r="C145" s="1"/>
      <c r="D145" s="1"/>
      <c r="E145" s="3"/>
      <c r="F145" s="3"/>
      <c r="G145" s="3"/>
      <c r="H145" s="94" t="str">
        <f t="shared" si="12"/>
        <v/>
      </c>
      <c r="I145" s="99"/>
      <c r="J145" s="99"/>
      <c r="K145" s="99"/>
      <c r="L145" s="99"/>
      <c r="N145" s="102">
        <v>2.6000000000000402E-7</v>
      </c>
      <c r="O145" s="102" t="str">
        <f t="shared" si="10"/>
        <v/>
      </c>
      <c r="P145" s="90" t="str">
        <f t="shared" si="13"/>
        <v/>
      </c>
      <c r="Q145" s="90">
        <f t="shared" si="14"/>
        <v>0</v>
      </c>
      <c r="R145" s="90"/>
      <c r="S145" s="90"/>
      <c r="T145" s="90"/>
      <c r="U145" s="80"/>
    </row>
    <row r="146" spans="2:21" ht="27.6" customHeight="1" x14ac:dyDescent="0.25">
      <c r="B146" s="80" t="str">
        <f t="shared" si="11"/>
        <v/>
      </c>
      <c r="C146" s="1"/>
      <c r="D146" s="1"/>
      <c r="E146" s="3"/>
      <c r="F146" s="3"/>
      <c r="G146" s="3"/>
      <c r="H146" s="94" t="str">
        <f t="shared" si="12"/>
        <v/>
      </c>
      <c r="I146" s="99"/>
      <c r="J146" s="99"/>
      <c r="K146" s="99"/>
      <c r="L146" s="99"/>
      <c r="N146" s="102">
        <v>2.59000000000004E-7</v>
      </c>
      <c r="O146" s="102" t="str">
        <f t="shared" si="10"/>
        <v/>
      </c>
      <c r="P146" s="90" t="str">
        <f t="shared" si="13"/>
        <v/>
      </c>
      <c r="Q146" s="90">
        <f t="shared" si="14"/>
        <v>0</v>
      </c>
      <c r="R146" s="90"/>
      <c r="S146" s="90"/>
      <c r="T146" s="90"/>
      <c r="U146" s="80"/>
    </row>
    <row r="147" spans="2:21" ht="27.6" customHeight="1" x14ac:dyDescent="0.25">
      <c r="B147" s="80" t="str">
        <f t="shared" si="11"/>
        <v/>
      </c>
      <c r="C147" s="1"/>
      <c r="D147" s="1"/>
      <c r="E147" s="3"/>
      <c r="F147" s="3"/>
      <c r="G147" s="3"/>
      <c r="H147" s="94" t="str">
        <f t="shared" si="12"/>
        <v/>
      </c>
      <c r="I147" s="99"/>
      <c r="J147" s="99"/>
      <c r="K147" s="99"/>
      <c r="L147" s="99"/>
      <c r="N147" s="102">
        <v>2.5800000000000398E-7</v>
      </c>
      <c r="O147" s="102" t="str">
        <f t="shared" si="10"/>
        <v/>
      </c>
      <c r="P147" s="90" t="str">
        <f t="shared" si="13"/>
        <v/>
      </c>
      <c r="Q147" s="90">
        <f t="shared" si="14"/>
        <v>0</v>
      </c>
      <c r="R147" s="90"/>
      <c r="S147" s="90"/>
      <c r="T147" s="90"/>
      <c r="U147" s="80"/>
    </row>
    <row r="148" spans="2:21" ht="27.6" customHeight="1" x14ac:dyDescent="0.25">
      <c r="B148" s="80" t="str">
        <f t="shared" si="11"/>
        <v/>
      </c>
      <c r="C148" s="1"/>
      <c r="D148" s="1"/>
      <c r="E148" s="3"/>
      <c r="F148" s="3"/>
      <c r="G148" s="3"/>
      <c r="H148" s="94" t="str">
        <f t="shared" si="12"/>
        <v/>
      </c>
      <c r="I148" s="99"/>
      <c r="J148" s="99"/>
      <c r="K148" s="99"/>
      <c r="L148" s="99"/>
      <c r="N148" s="102">
        <v>2.5700000000000401E-7</v>
      </c>
      <c r="O148" s="102" t="str">
        <f t="shared" si="10"/>
        <v/>
      </c>
      <c r="P148" s="90" t="str">
        <f t="shared" si="13"/>
        <v/>
      </c>
      <c r="Q148" s="90">
        <f t="shared" si="14"/>
        <v>0</v>
      </c>
      <c r="R148" s="90"/>
      <c r="S148" s="90"/>
      <c r="T148" s="90"/>
      <c r="U148" s="80"/>
    </row>
    <row r="149" spans="2:21" ht="27.6" customHeight="1" x14ac:dyDescent="0.25">
      <c r="B149" s="80" t="str">
        <f t="shared" si="11"/>
        <v/>
      </c>
      <c r="C149" s="1"/>
      <c r="D149" s="1"/>
      <c r="E149" s="3"/>
      <c r="F149" s="3"/>
      <c r="G149" s="3"/>
      <c r="H149" s="94" t="str">
        <f t="shared" si="12"/>
        <v/>
      </c>
      <c r="I149" s="99"/>
      <c r="J149" s="99"/>
      <c r="K149" s="99"/>
      <c r="L149" s="99"/>
      <c r="N149" s="102">
        <v>2.5600000000000399E-7</v>
      </c>
      <c r="O149" s="102" t="str">
        <f t="shared" si="10"/>
        <v/>
      </c>
      <c r="P149" s="90" t="str">
        <f t="shared" si="13"/>
        <v/>
      </c>
      <c r="Q149" s="90">
        <f t="shared" si="14"/>
        <v>0</v>
      </c>
      <c r="R149" s="90"/>
      <c r="S149" s="90"/>
      <c r="T149" s="90"/>
      <c r="U149" s="80"/>
    </row>
    <row r="150" spans="2:21" ht="27.6" customHeight="1" x14ac:dyDescent="0.25">
      <c r="B150" s="80" t="str">
        <f t="shared" si="11"/>
        <v/>
      </c>
      <c r="C150" s="1"/>
      <c r="D150" s="1"/>
      <c r="E150" s="3"/>
      <c r="F150" s="3"/>
      <c r="G150" s="3"/>
      <c r="H150" s="94" t="str">
        <f t="shared" si="12"/>
        <v/>
      </c>
      <c r="I150" s="99"/>
      <c r="J150" s="99"/>
      <c r="K150" s="99"/>
      <c r="L150" s="99"/>
      <c r="N150" s="102">
        <v>2.5500000000000402E-7</v>
      </c>
      <c r="O150" s="102" t="str">
        <f t="shared" si="10"/>
        <v/>
      </c>
      <c r="P150" s="90" t="str">
        <f t="shared" si="13"/>
        <v/>
      </c>
      <c r="Q150" s="90">
        <f t="shared" si="14"/>
        <v>0</v>
      </c>
      <c r="R150" s="90"/>
      <c r="S150" s="90"/>
      <c r="T150" s="90"/>
      <c r="U150" s="80"/>
    </row>
    <row r="151" spans="2:21" ht="27.6" customHeight="1" x14ac:dyDescent="0.25">
      <c r="B151" s="80" t="str">
        <f t="shared" si="11"/>
        <v/>
      </c>
      <c r="C151" s="1"/>
      <c r="D151" s="1"/>
      <c r="E151" s="3"/>
      <c r="F151" s="3"/>
      <c r="G151" s="3"/>
      <c r="H151" s="94" t="str">
        <f t="shared" si="12"/>
        <v/>
      </c>
      <c r="I151" s="99"/>
      <c r="J151" s="99"/>
      <c r="K151" s="99"/>
      <c r="L151" s="99"/>
      <c r="N151" s="102">
        <v>2.5400000000000399E-7</v>
      </c>
      <c r="O151" s="102" t="str">
        <f t="shared" si="10"/>
        <v/>
      </c>
      <c r="P151" s="90" t="str">
        <f t="shared" si="13"/>
        <v/>
      </c>
      <c r="Q151" s="90">
        <f t="shared" si="14"/>
        <v>0</v>
      </c>
      <c r="R151" s="90"/>
      <c r="S151" s="90"/>
      <c r="T151" s="90"/>
      <c r="U151" s="80"/>
    </row>
    <row r="152" spans="2:21" ht="27.6" customHeight="1" x14ac:dyDescent="0.25">
      <c r="B152" s="80" t="str">
        <f t="shared" si="11"/>
        <v/>
      </c>
      <c r="C152" s="1"/>
      <c r="D152" s="1"/>
      <c r="E152" s="3"/>
      <c r="F152" s="3"/>
      <c r="G152" s="3"/>
      <c r="H152" s="94" t="str">
        <f t="shared" si="12"/>
        <v/>
      </c>
      <c r="I152" s="99"/>
      <c r="J152" s="99"/>
      <c r="K152" s="99"/>
      <c r="L152" s="99"/>
      <c r="N152" s="102">
        <v>2.5300000000000498E-7</v>
      </c>
      <c r="O152" s="102" t="str">
        <f t="shared" si="10"/>
        <v/>
      </c>
      <c r="P152" s="90" t="str">
        <f t="shared" si="13"/>
        <v/>
      </c>
      <c r="Q152" s="90">
        <f t="shared" si="14"/>
        <v>0</v>
      </c>
      <c r="R152" s="90"/>
      <c r="S152" s="90"/>
      <c r="T152" s="90"/>
      <c r="U152" s="80"/>
    </row>
    <row r="153" spans="2:21" ht="27.6" customHeight="1" x14ac:dyDescent="0.25">
      <c r="B153" s="80" t="str">
        <f t="shared" si="11"/>
        <v/>
      </c>
      <c r="C153" s="1"/>
      <c r="D153" s="1"/>
      <c r="E153" s="3"/>
      <c r="F153" s="3"/>
      <c r="G153" s="3"/>
      <c r="H153" s="94" t="str">
        <f t="shared" si="12"/>
        <v/>
      </c>
      <c r="I153" s="99"/>
      <c r="J153" s="99"/>
      <c r="K153" s="99"/>
      <c r="L153" s="99"/>
      <c r="N153" s="102">
        <v>2.5200000000000501E-7</v>
      </c>
      <c r="O153" s="102" t="str">
        <f t="shared" si="10"/>
        <v/>
      </c>
      <c r="P153" s="90" t="str">
        <f t="shared" si="13"/>
        <v/>
      </c>
      <c r="Q153" s="90">
        <f t="shared" si="14"/>
        <v>0</v>
      </c>
      <c r="R153" s="90"/>
      <c r="S153" s="90"/>
      <c r="T153" s="90"/>
      <c r="U153" s="80"/>
    </row>
    <row r="154" spans="2:21" ht="27.6" customHeight="1" x14ac:dyDescent="0.25">
      <c r="B154" s="80" t="str">
        <f t="shared" si="11"/>
        <v/>
      </c>
      <c r="C154" s="1"/>
      <c r="D154" s="1"/>
      <c r="E154" s="3"/>
      <c r="F154" s="3"/>
      <c r="G154" s="3"/>
      <c r="H154" s="94" t="str">
        <f t="shared" si="12"/>
        <v/>
      </c>
      <c r="I154" s="99"/>
      <c r="J154" s="99"/>
      <c r="K154" s="99"/>
      <c r="L154" s="99"/>
      <c r="N154" s="102">
        <v>2.5100000000000499E-7</v>
      </c>
      <c r="O154" s="102" t="str">
        <f t="shared" si="10"/>
        <v/>
      </c>
      <c r="P154" s="90" t="str">
        <f t="shared" si="13"/>
        <v/>
      </c>
      <c r="Q154" s="90">
        <f t="shared" si="14"/>
        <v>0</v>
      </c>
      <c r="R154" s="90"/>
      <c r="S154" s="90"/>
      <c r="T154" s="90"/>
      <c r="U154" s="80"/>
    </row>
    <row r="155" spans="2:21" ht="27.6" customHeight="1" x14ac:dyDescent="0.25">
      <c r="B155" s="80" t="str">
        <f t="shared" si="11"/>
        <v/>
      </c>
      <c r="C155" s="1"/>
      <c r="D155" s="1"/>
      <c r="E155" s="3"/>
      <c r="F155" s="3"/>
      <c r="G155" s="3"/>
      <c r="H155" s="94" t="str">
        <f t="shared" si="12"/>
        <v/>
      </c>
      <c r="I155" s="99"/>
      <c r="J155" s="99"/>
      <c r="K155" s="99"/>
      <c r="L155" s="99"/>
      <c r="N155" s="102">
        <v>2.5000000000000502E-7</v>
      </c>
      <c r="O155" s="102" t="str">
        <f t="shared" si="10"/>
        <v/>
      </c>
      <c r="P155" s="90" t="str">
        <f t="shared" si="13"/>
        <v/>
      </c>
      <c r="Q155" s="90">
        <f t="shared" si="14"/>
        <v>0</v>
      </c>
      <c r="R155" s="90"/>
      <c r="S155" s="90"/>
      <c r="T155" s="90"/>
      <c r="U155" s="80"/>
    </row>
    <row r="156" spans="2:21" ht="27.6" customHeight="1" x14ac:dyDescent="0.25">
      <c r="B156" s="80" t="str">
        <f t="shared" si="11"/>
        <v/>
      </c>
      <c r="C156" s="1"/>
      <c r="D156" s="1"/>
      <c r="E156" s="3"/>
      <c r="F156" s="3"/>
      <c r="G156" s="3"/>
      <c r="H156" s="94" t="str">
        <f t="shared" si="12"/>
        <v/>
      </c>
      <c r="I156" s="99"/>
      <c r="J156" s="99"/>
      <c r="K156" s="99"/>
      <c r="L156" s="99"/>
      <c r="N156" s="102">
        <v>2.49000000000005E-7</v>
      </c>
      <c r="O156" s="102" t="str">
        <f t="shared" si="10"/>
        <v/>
      </c>
      <c r="P156" s="90" t="str">
        <f t="shared" si="13"/>
        <v/>
      </c>
      <c r="Q156" s="90">
        <f t="shared" si="14"/>
        <v>0</v>
      </c>
      <c r="R156" s="90"/>
      <c r="S156" s="90"/>
      <c r="T156" s="90"/>
      <c r="U156" s="80"/>
    </row>
    <row r="157" spans="2:21" ht="27.6" customHeight="1" x14ac:dyDescent="0.25">
      <c r="B157" s="80" t="str">
        <f t="shared" si="11"/>
        <v/>
      </c>
      <c r="C157" s="1"/>
      <c r="D157" s="1"/>
      <c r="E157" s="3"/>
      <c r="F157" s="3"/>
      <c r="G157" s="3"/>
      <c r="H157" s="94" t="str">
        <f t="shared" si="12"/>
        <v/>
      </c>
      <c r="I157" s="99"/>
      <c r="J157" s="99"/>
      <c r="K157" s="99"/>
      <c r="L157" s="99"/>
      <c r="N157" s="102">
        <v>2.4800000000000497E-7</v>
      </c>
      <c r="O157" s="102" t="str">
        <f t="shared" si="10"/>
        <v/>
      </c>
      <c r="P157" s="90" t="str">
        <f t="shared" si="13"/>
        <v/>
      </c>
      <c r="Q157" s="90">
        <f t="shared" si="14"/>
        <v>0</v>
      </c>
      <c r="R157" s="90"/>
      <c r="S157" s="90"/>
      <c r="T157" s="90"/>
      <c r="U157" s="80"/>
    </row>
    <row r="158" spans="2:21" ht="27.6" customHeight="1" x14ac:dyDescent="0.25">
      <c r="B158" s="80" t="str">
        <f t="shared" si="11"/>
        <v/>
      </c>
      <c r="C158" s="1"/>
      <c r="D158" s="1"/>
      <c r="E158" s="3"/>
      <c r="F158" s="3"/>
      <c r="G158" s="3"/>
      <c r="H158" s="94" t="str">
        <f t="shared" si="12"/>
        <v/>
      </c>
      <c r="I158" s="99"/>
      <c r="J158" s="99"/>
      <c r="K158" s="99"/>
      <c r="L158" s="99"/>
      <c r="N158" s="102">
        <v>2.47000000000005E-7</v>
      </c>
      <c r="O158" s="102" t="str">
        <f t="shared" si="10"/>
        <v/>
      </c>
      <c r="P158" s="90" t="str">
        <f t="shared" si="13"/>
        <v/>
      </c>
      <c r="Q158" s="90">
        <f t="shared" si="14"/>
        <v>0</v>
      </c>
      <c r="R158" s="90"/>
      <c r="S158" s="90"/>
      <c r="T158" s="90"/>
      <c r="U158" s="80"/>
    </row>
    <row r="159" spans="2:21" ht="27.6" customHeight="1" x14ac:dyDescent="0.25">
      <c r="B159" s="80" t="str">
        <f t="shared" si="11"/>
        <v/>
      </c>
      <c r="C159" s="1"/>
      <c r="D159" s="1"/>
      <c r="E159" s="3"/>
      <c r="F159" s="3"/>
      <c r="G159" s="3"/>
      <c r="H159" s="94" t="str">
        <f t="shared" si="12"/>
        <v/>
      </c>
      <c r="I159" s="99"/>
      <c r="J159" s="99"/>
      <c r="K159" s="99"/>
      <c r="L159" s="99"/>
      <c r="N159" s="102">
        <v>2.4600000000000498E-7</v>
      </c>
      <c r="O159" s="102" t="str">
        <f t="shared" si="10"/>
        <v/>
      </c>
      <c r="P159" s="90" t="str">
        <f t="shared" si="13"/>
        <v/>
      </c>
      <c r="Q159" s="90">
        <f t="shared" si="14"/>
        <v>0</v>
      </c>
      <c r="R159" s="90"/>
      <c r="S159" s="90"/>
      <c r="T159" s="90"/>
      <c r="U159" s="80"/>
    </row>
    <row r="160" spans="2:21" ht="27.6" customHeight="1" x14ac:dyDescent="0.25">
      <c r="B160" s="80" t="str">
        <f t="shared" si="11"/>
        <v/>
      </c>
      <c r="C160" s="1"/>
      <c r="D160" s="1"/>
      <c r="E160" s="3"/>
      <c r="F160" s="3"/>
      <c r="G160" s="3"/>
      <c r="H160" s="94" t="str">
        <f t="shared" si="12"/>
        <v/>
      </c>
      <c r="I160" s="99"/>
      <c r="J160" s="99"/>
      <c r="K160" s="99"/>
      <c r="L160" s="99"/>
      <c r="N160" s="102">
        <v>2.4500000000000501E-7</v>
      </c>
      <c r="O160" s="102" t="str">
        <f t="shared" si="10"/>
        <v/>
      </c>
      <c r="P160" s="90" t="str">
        <f t="shared" si="13"/>
        <v/>
      </c>
      <c r="Q160" s="90">
        <f t="shared" si="14"/>
        <v>0</v>
      </c>
      <c r="R160" s="90"/>
      <c r="S160" s="90"/>
      <c r="T160" s="90"/>
      <c r="U160" s="80"/>
    </row>
    <row r="161" spans="2:21" ht="27.6" customHeight="1" x14ac:dyDescent="0.25">
      <c r="B161" s="80" t="str">
        <f t="shared" si="11"/>
        <v/>
      </c>
      <c r="C161" s="1"/>
      <c r="D161" s="1"/>
      <c r="E161" s="3"/>
      <c r="F161" s="3"/>
      <c r="G161" s="3"/>
      <c r="H161" s="94" t="str">
        <f t="shared" si="12"/>
        <v/>
      </c>
      <c r="I161" s="99"/>
      <c r="J161" s="99"/>
      <c r="K161" s="99"/>
      <c r="L161" s="99"/>
      <c r="N161" s="102">
        <v>2.4400000000000499E-7</v>
      </c>
      <c r="O161" s="102" t="str">
        <f t="shared" si="10"/>
        <v/>
      </c>
      <c r="P161" s="90" t="str">
        <f t="shared" si="13"/>
        <v/>
      </c>
      <c r="Q161" s="90">
        <f t="shared" si="14"/>
        <v>0</v>
      </c>
      <c r="R161" s="90"/>
      <c r="S161" s="90"/>
      <c r="T161" s="90"/>
      <c r="U161" s="80"/>
    </row>
    <row r="162" spans="2:21" ht="27.6" customHeight="1" x14ac:dyDescent="0.25">
      <c r="B162" s="80" t="str">
        <f t="shared" si="11"/>
        <v/>
      </c>
      <c r="C162" s="1"/>
      <c r="D162" s="1"/>
      <c r="E162" s="3"/>
      <c r="F162" s="3"/>
      <c r="G162" s="3"/>
      <c r="H162" s="94" t="str">
        <f t="shared" si="12"/>
        <v/>
      </c>
      <c r="I162" s="99"/>
      <c r="J162" s="99"/>
      <c r="K162" s="99"/>
      <c r="L162" s="99"/>
      <c r="N162" s="102">
        <v>2.4300000000000502E-7</v>
      </c>
      <c r="O162" s="102" t="str">
        <f t="shared" si="10"/>
        <v/>
      </c>
      <c r="P162" s="90" t="str">
        <f t="shared" si="13"/>
        <v/>
      </c>
      <c r="Q162" s="90">
        <f t="shared" si="14"/>
        <v>0</v>
      </c>
      <c r="R162" s="90"/>
      <c r="S162" s="90"/>
      <c r="T162" s="90"/>
      <c r="U162" s="80"/>
    </row>
    <row r="163" spans="2:21" ht="27.6" customHeight="1" x14ac:dyDescent="0.25">
      <c r="B163" s="80" t="str">
        <f t="shared" si="11"/>
        <v/>
      </c>
      <c r="C163" s="1"/>
      <c r="D163" s="1"/>
      <c r="E163" s="3"/>
      <c r="F163" s="3"/>
      <c r="G163" s="3"/>
      <c r="H163" s="94" t="str">
        <f t="shared" si="12"/>
        <v/>
      </c>
      <c r="I163" s="99"/>
      <c r="J163" s="99"/>
      <c r="K163" s="99"/>
      <c r="L163" s="99"/>
      <c r="N163" s="102">
        <v>2.42000000000005E-7</v>
      </c>
      <c r="O163" s="102" t="str">
        <f t="shared" si="10"/>
        <v/>
      </c>
      <c r="P163" s="90" t="str">
        <f t="shared" si="13"/>
        <v/>
      </c>
      <c r="Q163" s="90">
        <f t="shared" si="14"/>
        <v>0</v>
      </c>
      <c r="R163" s="90"/>
      <c r="S163" s="90"/>
      <c r="T163" s="90"/>
      <c r="U163" s="80"/>
    </row>
    <row r="164" spans="2:21" ht="27.6" customHeight="1" x14ac:dyDescent="0.25">
      <c r="B164" s="80" t="str">
        <f t="shared" si="11"/>
        <v/>
      </c>
      <c r="C164" s="1"/>
      <c r="D164" s="1"/>
      <c r="E164" s="3"/>
      <c r="F164" s="3"/>
      <c r="G164" s="3"/>
      <c r="H164" s="94" t="str">
        <f t="shared" si="12"/>
        <v/>
      </c>
      <c r="I164" s="99"/>
      <c r="J164" s="99"/>
      <c r="K164" s="99"/>
      <c r="L164" s="99"/>
      <c r="N164" s="102">
        <v>2.4100000000000498E-7</v>
      </c>
      <c r="O164" s="102" t="str">
        <f t="shared" si="10"/>
        <v/>
      </c>
      <c r="P164" s="90" t="str">
        <f t="shared" si="13"/>
        <v/>
      </c>
      <c r="Q164" s="90">
        <f t="shared" si="14"/>
        <v>0</v>
      </c>
      <c r="R164" s="90"/>
      <c r="S164" s="90"/>
      <c r="T164" s="90"/>
      <c r="U164" s="80"/>
    </row>
    <row r="165" spans="2:21" ht="27.6" customHeight="1" x14ac:dyDescent="0.25">
      <c r="B165" s="80" t="str">
        <f t="shared" si="11"/>
        <v/>
      </c>
      <c r="C165" s="1"/>
      <c r="D165" s="1"/>
      <c r="E165" s="3"/>
      <c r="F165" s="3"/>
      <c r="G165" s="3"/>
      <c r="H165" s="94" t="str">
        <f t="shared" si="12"/>
        <v/>
      </c>
      <c r="I165" s="99"/>
      <c r="J165" s="99"/>
      <c r="K165" s="99"/>
      <c r="L165" s="99"/>
      <c r="N165" s="102">
        <v>2.4000000000000501E-7</v>
      </c>
      <c r="O165" s="102" t="str">
        <f t="shared" si="10"/>
        <v/>
      </c>
      <c r="P165" s="90" t="str">
        <f t="shared" si="13"/>
        <v/>
      </c>
      <c r="Q165" s="90">
        <f t="shared" si="14"/>
        <v>0</v>
      </c>
      <c r="R165" s="90"/>
      <c r="S165" s="90"/>
      <c r="T165" s="90"/>
      <c r="U165" s="80"/>
    </row>
    <row r="166" spans="2:21" ht="27.6" customHeight="1" x14ac:dyDescent="0.25">
      <c r="B166" s="80" t="str">
        <f t="shared" si="11"/>
        <v/>
      </c>
      <c r="C166" s="1"/>
      <c r="D166" s="1"/>
      <c r="E166" s="3"/>
      <c r="F166" s="3"/>
      <c r="G166" s="3"/>
      <c r="H166" s="94" t="str">
        <f t="shared" si="12"/>
        <v/>
      </c>
      <c r="I166" s="99"/>
      <c r="J166" s="99"/>
      <c r="K166" s="99"/>
      <c r="L166" s="99"/>
      <c r="N166" s="102">
        <v>2.3900000000000499E-7</v>
      </c>
      <c r="O166" s="102" t="str">
        <f t="shared" si="10"/>
        <v/>
      </c>
      <c r="P166" s="90" t="str">
        <f t="shared" si="13"/>
        <v/>
      </c>
      <c r="Q166" s="90">
        <f t="shared" si="14"/>
        <v>0</v>
      </c>
      <c r="R166" s="90"/>
      <c r="S166" s="90"/>
      <c r="T166" s="90"/>
      <c r="U166" s="80"/>
    </row>
    <row r="167" spans="2:21" ht="27.6" customHeight="1" x14ac:dyDescent="0.25">
      <c r="B167" s="80" t="str">
        <f t="shared" si="11"/>
        <v/>
      </c>
      <c r="C167" s="1"/>
      <c r="D167" s="1"/>
      <c r="E167" s="3"/>
      <c r="F167" s="3"/>
      <c r="G167" s="3"/>
      <c r="H167" s="94" t="str">
        <f t="shared" si="12"/>
        <v/>
      </c>
      <c r="I167" s="99"/>
      <c r="J167" s="99"/>
      <c r="K167" s="99"/>
      <c r="L167" s="99"/>
      <c r="N167" s="102">
        <v>2.3800000000000499E-7</v>
      </c>
      <c r="O167" s="102" t="str">
        <f t="shared" si="10"/>
        <v/>
      </c>
      <c r="P167" s="90" t="str">
        <f t="shared" si="13"/>
        <v/>
      </c>
      <c r="Q167" s="90">
        <f t="shared" si="14"/>
        <v>0</v>
      </c>
      <c r="R167" s="90"/>
      <c r="S167" s="90"/>
      <c r="T167" s="90"/>
      <c r="U167" s="80"/>
    </row>
    <row r="168" spans="2:21" ht="27.6" customHeight="1" x14ac:dyDescent="0.25">
      <c r="B168" s="80" t="str">
        <f t="shared" si="11"/>
        <v/>
      </c>
      <c r="C168" s="1"/>
      <c r="D168" s="1"/>
      <c r="E168" s="3"/>
      <c r="F168" s="3"/>
      <c r="G168" s="3"/>
      <c r="H168" s="94" t="str">
        <f t="shared" si="12"/>
        <v/>
      </c>
      <c r="I168" s="99"/>
      <c r="J168" s="99"/>
      <c r="K168" s="99"/>
      <c r="L168" s="99"/>
      <c r="N168" s="102">
        <v>2.3700000000000499E-7</v>
      </c>
      <c r="O168" s="102" t="str">
        <f t="shared" si="10"/>
        <v/>
      </c>
      <c r="P168" s="90" t="str">
        <f t="shared" si="13"/>
        <v/>
      </c>
      <c r="Q168" s="90">
        <f t="shared" si="14"/>
        <v>0</v>
      </c>
      <c r="R168" s="90"/>
      <c r="S168" s="90"/>
      <c r="T168" s="90"/>
      <c r="U168" s="80"/>
    </row>
    <row r="169" spans="2:21" ht="27.6" customHeight="1" x14ac:dyDescent="0.25">
      <c r="B169" s="80" t="str">
        <f t="shared" si="11"/>
        <v/>
      </c>
      <c r="C169" s="1"/>
      <c r="D169" s="1"/>
      <c r="E169" s="3"/>
      <c r="F169" s="3"/>
      <c r="G169" s="3"/>
      <c r="H169" s="94" t="str">
        <f t="shared" si="12"/>
        <v/>
      </c>
      <c r="I169" s="99"/>
      <c r="J169" s="99"/>
      <c r="K169" s="99"/>
      <c r="L169" s="99"/>
      <c r="N169" s="102">
        <v>2.36000000000005E-7</v>
      </c>
      <c r="O169" s="102" t="str">
        <f t="shared" si="10"/>
        <v/>
      </c>
      <c r="P169" s="90" t="str">
        <f t="shared" si="13"/>
        <v/>
      </c>
      <c r="Q169" s="90">
        <f t="shared" si="14"/>
        <v>0</v>
      </c>
      <c r="R169" s="90"/>
      <c r="S169" s="90"/>
      <c r="T169" s="90"/>
      <c r="U169" s="80"/>
    </row>
    <row r="170" spans="2:21" ht="27.6" customHeight="1" x14ac:dyDescent="0.25">
      <c r="B170" s="80" t="str">
        <f t="shared" si="11"/>
        <v/>
      </c>
      <c r="C170" s="1"/>
      <c r="D170" s="1"/>
      <c r="E170" s="3"/>
      <c r="F170" s="3"/>
      <c r="G170" s="3"/>
      <c r="H170" s="94" t="str">
        <f t="shared" si="12"/>
        <v/>
      </c>
      <c r="I170" s="99"/>
      <c r="J170" s="99"/>
      <c r="K170" s="99"/>
      <c r="L170" s="99"/>
      <c r="N170" s="102">
        <v>2.35000000000005E-7</v>
      </c>
      <c r="O170" s="102" t="str">
        <f t="shared" si="10"/>
        <v/>
      </c>
      <c r="P170" s="90" t="str">
        <f t="shared" si="13"/>
        <v/>
      </c>
      <c r="Q170" s="90">
        <f t="shared" si="14"/>
        <v>0</v>
      </c>
      <c r="R170" s="90"/>
      <c r="S170" s="90"/>
      <c r="T170" s="90"/>
      <c r="U170" s="80"/>
    </row>
    <row r="171" spans="2:21" ht="27.6" customHeight="1" x14ac:dyDescent="0.25">
      <c r="B171" s="80" t="str">
        <f t="shared" si="11"/>
        <v/>
      </c>
      <c r="C171" s="1"/>
      <c r="D171" s="1"/>
      <c r="E171" s="3"/>
      <c r="F171" s="3"/>
      <c r="G171" s="3"/>
      <c r="H171" s="94" t="str">
        <f t="shared" si="12"/>
        <v/>
      </c>
      <c r="I171" s="99"/>
      <c r="J171" s="99"/>
      <c r="K171" s="99"/>
      <c r="L171" s="99"/>
      <c r="N171" s="102">
        <v>2.3400000000000501E-7</v>
      </c>
      <c r="O171" s="102" t="str">
        <f t="shared" si="10"/>
        <v/>
      </c>
      <c r="P171" s="90" t="str">
        <f t="shared" si="13"/>
        <v/>
      </c>
      <c r="Q171" s="90">
        <f t="shared" si="14"/>
        <v>0</v>
      </c>
      <c r="R171" s="90"/>
      <c r="S171" s="90"/>
      <c r="T171" s="90"/>
      <c r="U171" s="80"/>
    </row>
    <row r="172" spans="2:21" ht="27.6" customHeight="1" x14ac:dyDescent="0.25">
      <c r="B172" s="80" t="str">
        <f t="shared" si="11"/>
        <v/>
      </c>
      <c r="C172" s="1"/>
      <c r="D172" s="1"/>
      <c r="E172" s="3"/>
      <c r="F172" s="3"/>
      <c r="G172" s="3"/>
      <c r="H172" s="94" t="str">
        <f t="shared" si="12"/>
        <v/>
      </c>
      <c r="I172" s="99"/>
      <c r="J172" s="99"/>
      <c r="K172" s="99"/>
      <c r="L172" s="99"/>
      <c r="N172" s="102">
        <v>2.3300000000000501E-7</v>
      </c>
      <c r="O172" s="102" t="str">
        <f t="shared" si="10"/>
        <v/>
      </c>
      <c r="P172" s="90" t="str">
        <f t="shared" si="13"/>
        <v/>
      </c>
      <c r="Q172" s="90">
        <f t="shared" si="14"/>
        <v>0</v>
      </c>
      <c r="R172" s="90"/>
      <c r="S172" s="90"/>
      <c r="T172" s="90"/>
      <c r="U172" s="80"/>
    </row>
    <row r="173" spans="2:21" ht="27.6" customHeight="1" x14ac:dyDescent="0.25">
      <c r="B173" s="80" t="str">
        <f t="shared" si="11"/>
        <v/>
      </c>
      <c r="C173" s="1"/>
      <c r="D173" s="1"/>
      <c r="E173" s="3"/>
      <c r="F173" s="3"/>
      <c r="G173" s="3"/>
      <c r="H173" s="94" t="str">
        <f t="shared" si="12"/>
        <v/>
      </c>
      <c r="I173" s="99"/>
      <c r="J173" s="99"/>
      <c r="K173" s="99"/>
      <c r="L173" s="99"/>
      <c r="N173" s="102">
        <v>2.3200000000000499E-7</v>
      </c>
      <c r="O173" s="102" t="str">
        <f t="shared" si="10"/>
        <v/>
      </c>
      <c r="P173" s="90" t="str">
        <f t="shared" si="13"/>
        <v/>
      </c>
      <c r="Q173" s="90">
        <f t="shared" si="14"/>
        <v>0</v>
      </c>
      <c r="R173" s="90"/>
      <c r="S173" s="90"/>
      <c r="T173" s="90"/>
      <c r="U173" s="80"/>
    </row>
    <row r="174" spans="2:21" ht="27.6" customHeight="1" x14ac:dyDescent="0.25">
      <c r="B174" s="80" t="str">
        <f t="shared" si="11"/>
        <v/>
      </c>
      <c r="C174" s="1"/>
      <c r="D174" s="1"/>
      <c r="E174" s="3"/>
      <c r="F174" s="3"/>
      <c r="G174" s="3"/>
      <c r="H174" s="94" t="str">
        <f t="shared" si="12"/>
        <v/>
      </c>
      <c r="I174" s="99"/>
      <c r="J174" s="99"/>
      <c r="K174" s="99"/>
      <c r="L174" s="99"/>
      <c r="N174" s="102">
        <v>2.3100000000000499E-7</v>
      </c>
      <c r="O174" s="102" t="str">
        <f t="shared" si="10"/>
        <v/>
      </c>
      <c r="P174" s="90" t="str">
        <f t="shared" si="13"/>
        <v/>
      </c>
      <c r="Q174" s="90">
        <f t="shared" si="14"/>
        <v>0</v>
      </c>
      <c r="R174" s="90"/>
      <c r="S174" s="90"/>
      <c r="T174" s="90"/>
      <c r="U174" s="80"/>
    </row>
    <row r="175" spans="2:21" ht="27.6" customHeight="1" x14ac:dyDescent="0.25">
      <c r="B175" s="80" t="str">
        <f t="shared" si="11"/>
        <v/>
      </c>
      <c r="C175" s="1"/>
      <c r="D175" s="1"/>
      <c r="E175" s="3"/>
      <c r="F175" s="3"/>
      <c r="G175" s="3"/>
      <c r="H175" s="94" t="str">
        <f t="shared" si="12"/>
        <v/>
      </c>
      <c r="I175" s="99"/>
      <c r="J175" s="99"/>
      <c r="K175" s="99"/>
      <c r="L175" s="99"/>
      <c r="N175" s="102">
        <v>2.30000000000005E-7</v>
      </c>
      <c r="O175" s="102" t="str">
        <f t="shared" si="10"/>
        <v/>
      </c>
      <c r="P175" s="90" t="str">
        <f t="shared" si="13"/>
        <v/>
      </c>
      <c r="Q175" s="90">
        <f t="shared" si="14"/>
        <v>0</v>
      </c>
      <c r="R175" s="90"/>
      <c r="S175" s="90"/>
      <c r="T175" s="90"/>
      <c r="U175" s="80"/>
    </row>
    <row r="176" spans="2:21" ht="27.6" customHeight="1" x14ac:dyDescent="0.25">
      <c r="B176" s="80" t="str">
        <f t="shared" si="11"/>
        <v/>
      </c>
      <c r="C176" s="1"/>
      <c r="D176" s="1"/>
      <c r="E176" s="3"/>
      <c r="F176" s="3"/>
      <c r="G176" s="3"/>
      <c r="H176" s="94" t="str">
        <f t="shared" si="12"/>
        <v/>
      </c>
      <c r="I176" s="99"/>
      <c r="J176" s="99"/>
      <c r="K176" s="99"/>
      <c r="L176" s="99"/>
      <c r="N176" s="102">
        <v>2.29000000000005E-7</v>
      </c>
      <c r="O176" s="102" t="str">
        <f t="shared" si="10"/>
        <v/>
      </c>
      <c r="P176" s="90" t="str">
        <f t="shared" si="13"/>
        <v/>
      </c>
      <c r="Q176" s="90">
        <f t="shared" si="14"/>
        <v>0</v>
      </c>
      <c r="R176" s="90"/>
      <c r="S176" s="90"/>
      <c r="T176" s="90"/>
      <c r="U176" s="80"/>
    </row>
    <row r="177" spans="2:21" ht="27.6" customHeight="1" x14ac:dyDescent="0.25">
      <c r="B177" s="80" t="str">
        <f t="shared" si="11"/>
        <v/>
      </c>
      <c r="C177" s="1"/>
      <c r="D177" s="1"/>
      <c r="E177" s="3"/>
      <c r="F177" s="3"/>
      <c r="G177" s="3"/>
      <c r="H177" s="94" t="str">
        <f t="shared" si="12"/>
        <v/>
      </c>
      <c r="I177" s="99"/>
      <c r="J177" s="99"/>
      <c r="K177" s="99"/>
      <c r="L177" s="99"/>
      <c r="N177" s="102">
        <v>2.2800000000000501E-7</v>
      </c>
      <c r="O177" s="102" t="str">
        <f t="shared" si="10"/>
        <v/>
      </c>
      <c r="P177" s="90" t="str">
        <f t="shared" si="13"/>
        <v/>
      </c>
      <c r="Q177" s="90">
        <f t="shared" si="14"/>
        <v>0</v>
      </c>
      <c r="R177" s="90"/>
      <c r="S177" s="90"/>
      <c r="T177" s="90"/>
      <c r="U177" s="80"/>
    </row>
    <row r="178" spans="2:21" ht="27.6" customHeight="1" x14ac:dyDescent="0.25">
      <c r="B178" s="80" t="str">
        <f t="shared" si="11"/>
        <v/>
      </c>
      <c r="C178" s="1"/>
      <c r="D178" s="1"/>
      <c r="E178" s="3"/>
      <c r="F178" s="3"/>
      <c r="G178" s="3"/>
      <c r="H178" s="94" t="str">
        <f t="shared" si="12"/>
        <v/>
      </c>
      <c r="I178" s="99"/>
      <c r="J178" s="99"/>
      <c r="K178" s="99"/>
      <c r="L178" s="99"/>
      <c r="N178" s="102">
        <v>2.2700000000000501E-7</v>
      </c>
      <c r="O178" s="102" t="str">
        <f t="shared" si="10"/>
        <v/>
      </c>
      <c r="P178" s="90" t="str">
        <f t="shared" si="13"/>
        <v/>
      </c>
      <c r="Q178" s="90">
        <f t="shared" si="14"/>
        <v>0</v>
      </c>
      <c r="R178" s="90"/>
      <c r="S178" s="90"/>
      <c r="T178" s="90"/>
      <c r="U178" s="80"/>
    </row>
    <row r="179" spans="2:21" ht="27.6" customHeight="1" x14ac:dyDescent="0.25">
      <c r="B179" s="80" t="str">
        <f t="shared" si="11"/>
        <v/>
      </c>
      <c r="C179" s="1"/>
      <c r="D179" s="1"/>
      <c r="E179" s="3"/>
      <c r="F179" s="3"/>
      <c r="G179" s="3"/>
      <c r="H179" s="94" t="str">
        <f t="shared" si="12"/>
        <v/>
      </c>
      <c r="I179" s="99"/>
      <c r="J179" s="99"/>
      <c r="K179" s="99"/>
      <c r="L179" s="99"/>
      <c r="N179" s="102">
        <v>2.2600000000000499E-7</v>
      </c>
      <c r="O179" s="102" t="str">
        <f t="shared" si="10"/>
        <v/>
      </c>
      <c r="P179" s="90" t="str">
        <f t="shared" si="13"/>
        <v/>
      </c>
      <c r="Q179" s="90">
        <f t="shared" si="14"/>
        <v>0</v>
      </c>
      <c r="R179" s="90"/>
      <c r="S179" s="90"/>
      <c r="T179" s="90"/>
      <c r="U179" s="80"/>
    </row>
    <row r="180" spans="2:21" ht="27.6" customHeight="1" x14ac:dyDescent="0.25">
      <c r="B180" s="80" t="str">
        <f t="shared" si="11"/>
        <v/>
      </c>
      <c r="C180" s="1"/>
      <c r="D180" s="1"/>
      <c r="E180" s="3"/>
      <c r="F180" s="3"/>
      <c r="G180" s="3"/>
      <c r="H180" s="94" t="str">
        <f t="shared" si="12"/>
        <v/>
      </c>
      <c r="I180" s="99"/>
      <c r="J180" s="99"/>
      <c r="K180" s="99"/>
      <c r="L180" s="99"/>
      <c r="N180" s="102">
        <v>2.2500000000000499E-7</v>
      </c>
      <c r="O180" s="102" t="str">
        <f t="shared" si="10"/>
        <v/>
      </c>
      <c r="P180" s="90" t="str">
        <f t="shared" si="13"/>
        <v/>
      </c>
      <c r="Q180" s="90">
        <f t="shared" si="14"/>
        <v>0</v>
      </c>
      <c r="R180" s="90"/>
      <c r="S180" s="90"/>
      <c r="T180" s="90"/>
      <c r="U180" s="80"/>
    </row>
    <row r="181" spans="2:21" ht="27.6" customHeight="1" x14ac:dyDescent="0.25">
      <c r="B181" s="80" t="str">
        <f t="shared" si="11"/>
        <v/>
      </c>
      <c r="C181" s="1"/>
      <c r="D181" s="1"/>
      <c r="E181" s="3"/>
      <c r="F181" s="3"/>
      <c r="G181" s="3"/>
      <c r="H181" s="94" t="str">
        <f t="shared" si="12"/>
        <v/>
      </c>
      <c r="I181" s="99"/>
      <c r="J181" s="99"/>
      <c r="K181" s="99"/>
      <c r="L181" s="99"/>
      <c r="N181" s="102">
        <v>2.24000000000005E-7</v>
      </c>
      <c r="O181" s="102" t="str">
        <f t="shared" si="10"/>
        <v/>
      </c>
      <c r="P181" s="90" t="str">
        <f t="shared" si="13"/>
        <v/>
      </c>
      <c r="Q181" s="90">
        <f t="shared" si="14"/>
        <v>0</v>
      </c>
      <c r="R181" s="90"/>
      <c r="S181" s="90"/>
      <c r="T181" s="90"/>
      <c r="U181" s="80"/>
    </row>
    <row r="182" spans="2:21" ht="27.6" customHeight="1" x14ac:dyDescent="0.25">
      <c r="B182" s="80" t="str">
        <f t="shared" si="11"/>
        <v/>
      </c>
      <c r="C182" s="1"/>
      <c r="D182" s="1"/>
      <c r="E182" s="3"/>
      <c r="F182" s="3"/>
      <c r="G182" s="3"/>
      <c r="H182" s="94" t="str">
        <f t="shared" si="12"/>
        <v/>
      </c>
      <c r="I182" s="99"/>
      <c r="J182" s="99"/>
      <c r="K182" s="99"/>
      <c r="L182" s="99"/>
      <c r="N182" s="102">
        <v>2.23000000000005E-7</v>
      </c>
      <c r="O182" s="102" t="str">
        <f t="shared" si="10"/>
        <v/>
      </c>
      <c r="P182" s="90" t="str">
        <f t="shared" si="13"/>
        <v/>
      </c>
      <c r="Q182" s="90">
        <f t="shared" si="14"/>
        <v>0</v>
      </c>
      <c r="R182" s="90"/>
      <c r="S182" s="90"/>
      <c r="T182" s="90"/>
      <c r="U182" s="80"/>
    </row>
    <row r="183" spans="2:21" ht="27.6" customHeight="1" x14ac:dyDescent="0.25">
      <c r="B183" s="80" t="str">
        <f t="shared" si="11"/>
        <v/>
      </c>
      <c r="C183" s="1"/>
      <c r="D183" s="1"/>
      <c r="E183" s="3"/>
      <c r="F183" s="3"/>
      <c r="G183" s="3"/>
      <c r="H183" s="94" t="str">
        <f t="shared" si="12"/>
        <v/>
      </c>
      <c r="I183" s="99"/>
      <c r="J183" s="99"/>
      <c r="K183" s="99"/>
      <c r="L183" s="99"/>
      <c r="N183" s="102">
        <v>2.2200000000000501E-7</v>
      </c>
      <c r="O183" s="102" t="str">
        <f t="shared" si="10"/>
        <v/>
      </c>
      <c r="P183" s="90" t="str">
        <f t="shared" si="13"/>
        <v/>
      </c>
      <c r="Q183" s="90">
        <f t="shared" si="14"/>
        <v>0</v>
      </c>
      <c r="R183" s="90"/>
      <c r="S183" s="90"/>
      <c r="T183" s="90"/>
      <c r="U183" s="80"/>
    </row>
    <row r="184" spans="2:21" ht="27.6" customHeight="1" x14ac:dyDescent="0.25">
      <c r="B184" s="80" t="str">
        <f t="shared" si="11"/>
        <v/>
      </c>
      <c r="C184" s="1"/>
      <c r="D184" s="1"/>
      <c r="E184" s="3"/>
      <c r="F184" s="3"/>
      <c r="G184" s="3"/>
      <c r="H184" s="94" t="str">
        <f t="shared" si="12"/>
        <v/>
      </c>
      <c r="I184" s="99"/>
      <c r="J184" s="99"/>
      <c r="K184" s="99"/>
      <c r="L184" s="99"/>
      <c r="N184" s="102">
        <v>2.2100000000000599E-7</v>
      </c>
      <c r="O184" s="102" t="str">
        <f t="shared" si="10"/>
        <v/>
      </c>
      <c r="P184" s="90" t="str">
        <f t="shared" si="13"/>
        <v/>
      </c>
      <c r="Q184" s="90">
        <f t="shared" si="14"/>
        <v>0</v>
      </c>
      <c r="R184" s="90"/>
      <c r="S184" s="90"/>
      <c r="T184" s="90"/>
      <c r="U184" s="80"/>
    </row>
    <row r="185" spans="2:21" ht="27.6" customHeight="1" x14ac:dyDescent="0.25">
      <c r="B185" s="80" t="str">
        <f t="shared" si="11"/>
        <v/>
      </c>
      <c r="C185" s="1"/>
      <c r="D185" s="1"/>
      <c r="E185" s="3"/>
      <c r="F185" s="3"/>
      <c r="G185" s="3"/>
      <c r="H185" s="94" t="str">
        <f t="shared" si="12"/>
        <v/>
      </c>
      <c r="I185" s="99"/>
      <c r="J185" s="99"/>
      <c r="K185" s="99"/>
      <c r="L185" s="99"/>
      <c r="N185" s="102">
        <v>2.2000000000000599E-7</v>
      </c>
      <c r="O185" s="102" t="str">
        <f t="shared" si="10"/>
        <v/>
      </c>
      <c r="P185" s="90" t="str">
        <f t="shared" si="13"/>
        <v/>
      </c>
      <c r="Q185" s="90">
        <f t="shared" si="14"/>
        <v>0</v>
      </c>
      <c r="R185" s="90"/>
      <c r="S185" s="90"/>
      <c r="T185" s="90"/>
      <c r="U185" s="80"/>
    </row>
    <row r="186" spans="2:21" ht="27.6" customHeight="1" x14ac:dyDescent="0.25">
      <c r="B186" s="80" t="str">
        <f t="shared" si="11"/>
        <v/>
      </c>
      <c r="C186" s="1"/>
      <c r="D186" s="1"/>
      <c r="E186" s="3"/>
      <c r="F186" s="3"/>
      <c r="G186" s="3"/>
      <c r="H186" s="94" t="str">
        <f t="shared" si="12"/>
        <v/>
      </c>
      <c r="I186" s="99"/>
      <c r="J186" s="99"/>
      <c r="K186" s="99"/>
      <c r="L186" s="99"/>
      <c r="N186" s="102">
        <v>2.19000000000006E-7</v>
      </c>
      <c r="O186" s="102" t="str">
        <f t="shared" si="10"/>
        <v/>
      </c>
      <c r="P186" s="90" t="str">
        <f t="shared" si="13"/>
        <v/>
      </c>
      <c r="Q186" s="90">
        <f t="shared" si="14"/>
        <v>0</v>
      </c>
      <c r="R186" s="90"/>
      <c r="S186" s="90"/>
      <c r="T186" s="90"/>
      <c r="U186" s="80"/>
    </row>
    <row r="187" spans="2:21" ht="27.6" customHeight="1" x14ac:dyDescent="0.25">
      <c r="B187" s="80" t="str">
        <f t="shared" si="11"/>
        <v/>
      </c>
      <c r="C187" s="1"/>
      <c r="D187" s="1"/>
      <c r="E187" s="3"/>
      <c r="F187" s="3"/>
      <c r="G187" s="3"/>
      <c r="H187" s="94" t="str">
        <f t="shared" si="12"/>
        <v/>
      </c>
      <c r="I187" s="99"/>
      <c r="J187" s="99"/>
      <c r="K187" s="99"/>
      <c r="L187" s="99"/>
      <c r="N187" s="102">
        <v>2.18000000000006E-7</v>
      </c>
      <c r="O187" s="102" t="str">
        <f t="shared" si="10"/>
        <v/>
      </c>
      <c r="P187" s="90" t="str">
        <f t="shared" si="13"/>
        <v/>
      </c>
      <c r="Q187" s="90">
        <f t="shared" si="14"/>
        <v>0</v>
      </c>
      <c r="R187" s="90"/>
      <c r="S187" s="90"/>
      <c r="T187" s="90"/>
      <c r="U187" s="80"/>
    </row>
    <row r="188" spans="2:21" ht="27.6" customHeight="1" x14ac:dyDescent="0.25">
      <c r="B188" s="80" t="str">
        <f t="shared" si="11"/>
        <v/>
      </c>
      <c r="C188" s="1"/>
      <c r="D188" s="1"/>
      <c r="E188" s="3"/>
      <c r="F188" s="3"/>
      <c r="G188" s="3"/>
      <c r="H188" s="94" t="str">
        <f t="shared" si="12"/>
        <v/>
      </c>
      <c r="I188" s="99"/>
      <c r="J188" s="99"/>
      <c r="K188" s="99"/>
      <c r="L188" s="99"/>
      <c r="N188" s="102">
        <v>2.1700000000000601E-7</v>
      </c>
      <c r="O188" s="102" t="str">
        <f t="shared" si="10"/>
        <v/>
      </c>
      <c r="P188" s="90" t="str">
        <f t="shared" si="13"/>
        <v/>
      </c>
      <c r="Q188" s="90">
        <f t="shared" si="14"/>
        <v>0</v>
      </c>
      <c r="R188" s="90"/>
      <c r="S188" s="90"/>
      <c r="T188" s="90"/>
      <c r="U188" s="80"/>
    </row>
    <row r="189" spans="2:21" ht="27.6" customHeight="1" x14ac:dyDescent="0.25">
      <c r="B189" s="80" t="str">
        <f t="shared" si="11"/>
        <v/>
      </c>
      <c r="C189" s="1"/>
      <c r="D189" s="1"/>
      <c r="E189" s="3"/>
      <c r="F189" s="3"/>
      <c r="G189" s="3"/>
      <c r="H189" s="94" t="str">
        <f t="shared" si="12"/>
        <v/>
      </c>
      <c r="I189" s="99"/>
      <c r="J189" s="99"/>
      <c r="K189" s="99"/>
      <c r="L189" s="99"/>
      <c r="N189" s="102">
        <v>2.1600000000000601E-7</v>
      </c>
      <c r="O189" s="102" t="str">
        <f t="shared" si="10"/>
        <v/>
      </c>
      <c r="P189" s="90" t="str">
        <f t="shared" si="13"/>
        <v/>
      </c>
      <c r="Q189" s="90">
        <f t="shared" si="14"/>
        <v>0</v>
      </c>
      <c r="R189" s="90"/>
      <c r="S189" s="90"/>
      <c r="T189" s="90"/>
      <c r="U189" s="80"/>
    </row>
    <row r="190" spans="2:21" ht="27.6" customHeight="1" x14ac:dyDescent="0.25">
      <c r="B190" s="80" t="str">
        <f t="shared" si="11"/>
        <v/>
      </c>
      <c r="C190" s="1"/>
      <c r="D190" s="1"/>
      <c r="E190" s="3"/>
      <c r="F190" s="3"/>
      <c r="G190" s="3"/>
      <c r="H190" s="94" t="str">
        <f t="shared" si="12"/>
        <v/>
      </c>
      <c r="I190" s="99"/>
      <c r="J190" s="99"/>
      <c r="K190" s="99"/>
      <c r="L190" s="99"/>
      <c r="N190" s="102">
        <v>2.1500000000000599E-7</v>
      </c>
      <c r="O190" s="102" t="str">
        <f t="shared" si="10"/>
        <v/>
      </c>
      <c r="P190" s="90" t="str">
        <f t="shared" si="13"/>
        <v/>
      </c>
      <c r="Q190" s="90">
        <f t="shared" si="14"/>
        <v>0</v>
      </c>
      <c r="R190" s="90"/>
      <c r="S190" s="90"/>
      <c r="T190" s="90"/>
      <c r="U190" s="80"/>
    </row>
    <row r="191" spans="2:21" ht="27.6" customHeight="1" x14ac:dyDescent="0.25">
      <c r="B191" s="80" t="str">
        <f t="shared" si="11"/>
        <v/>
      </c>
      <c r="C191" s="1"/>
      <c r="D191" s="1"/>
      <c r="E191" s="3"/>
      <c r="F191" s="3"/>
      <c r="G191" s="3"/>
      <c r="H191" s="94" t="str">
        <f t="shared" si="12"/>
        <v/>
      </c>
      <c r="I191" s="99"/>
      <c r="J191" s="99"/>
      <c r="K191" s="99"/>
      <c r="L191" s="99"/>
      <c r="N191" s="102">
        <v>2.1400000000000599E-7</v>
      </c>
      <c r="O191" s="102" t="str">
        <f t="shared" si="10"/>
        <v/>
      </c>
      <c r="P191" s="90" t="str">
        <f t="shared" si="13"/>
        <v/>
      </c>
      <c r="Q191" s="90">
        <f t="shared" si="14"/>
        <v>0</v>
      </c>
      <c r="R191" s="90"/>
      <c r="S191" s="90"/>
      <c r="T191" s="90"/>
      <c r="U191" s="80"/>
    </row>
    <row r="192" spans="2:21" ht="27.6" customHeight="1" x14ac:dyDescent="0.25">
      <c r="B192" s="80" t="str">
        <f t="shared" si="11"/>
        <v/>
      </c>
      <c r="C192" s="1"/>
      <c r="D192" s="1"/>
      <c r="E192" s="3"/>
      <c r="F192" s="3"/>
      <c r="G192" s="3"/>
      <c r="H192" s="94" t="str">
        <f t="shared" si="12"/>
        <v/>
      </c>
      <c r="I192" s="99"/>
      <c r="J192" s="99"/>
      <c r="K192" s="99"/>
      <c r="L192" s="99"/>
      <c r="N192" s="102">
        <v>2.13000000000006E-7</v>
      </c>
      <c r="O192" s="102" t="str">
        <f t="shared" si="10"/>
        <v/>
      </c>
      <c r="P192" s="90" t="str">
        <f t="shared" si="13"/>
        <v/>
      </c>
      <c r="Q192" s="90">
        <f t="shared" si="14"/>
        <v>0</v>
      </c>
      <c r="R192" s="90"/>
      <c r="S192" s="90"/>
      <c r="T192" s="90"/>
      <c r="U192" s="80"/>
    </row>
    <row r="193" spans="2:21" ht="27.6" customHeight="1" x14ac:dyDescent="0.25">
      <c r="B193" s="80" t="str">
        <f t="shared" si="11"/>
        <v/>
      </c>
      <c r="C193" s="1"/>
      <c r="D193" s="1"/>
      <c r="E193" s="3"/>
      <c r="F193" s="3"/>
      <c r="G193" s="3"/>
      <c r="H193" s="94" t="str">
        <f t="shared" si="12"/>
        <v/>
      </c>
      <c r="I193" s="99"/>
      <c r="J193" s="99"/>
      <c r="K193" s="99"/>
      <c r="L193" s="99"/>
      <c r="N193" s="102">
        <v>2.12000000000006E-7</v>
      </c>
      <c r="O193" s="102" t="str">
        <f t="shared" si="10"/>
        <v/>
      </c>
      <c r="P193" s="90" t="str">
        <f t="shared" si="13"/>
        <v/>
      </c>
      <c r="Q193" s="90">
        <f t="shared" si="14"/>
        <v>0</v>
      </c>
      <c r="R193" s="90"/>
      <c r="S193" s="90"/>
      <c r="T193" s="90"/>
      <c r="U193" s="80"/>
    </row>
    <row r="194" spans="2:21" ht="27.6" customHeight="1" x14ac:dyDescent="0.25">
      <c r="B194" s="80" t="str">
        <f t="shared" si="11"/>
        <v/>
      </c>
      <c r="C194" s="1"/>
      <c r="D194" s="1"/>
      <c r="E194" s="3"/>
      <c r="F194" s="3"/>
      <c r="G194" s="3"/>
      <c r="H194" s="94" t="str">
        <f t="shared" si="12"/>
        <v/>
      </c>
      <c r="I194" s="99"/>
      <c r="J194" s="99"/>
      <c r="K194" s="99"/>
      <c r="L194" s="99"/>
      <c r="N194" s="102">
        <v>2.1100000000000601E-7</v>
      </c>
      <c r="O194" s="102" t="str">
        <f t="shared" si="10"/>
        <v/>
      </c>
      <c r="P194" s="90" t="str">
        <f t="shared" si="13"/>
        <v/>
      </c>
      <c r="Q194" s="90">
        <f t="shared" si="14"/>
        <v>0</v>
      </c>
      <c r="R194" s="90"/>
      <c r="S194" s="90"/>
      <c r="T194" s="90"/>
      <c r="U194" s="80"/>
    </row>
    <row r="195" spans="2:21" ht="27.6" customHeight="1" x14ac:dyDescent="0.25">
      <c r="B195" s="80" t="str">
        <f t="shared" si="11"/>
        <v/>
      </c>
      <c r="C195" s="1"/>
      <c r="D195" s="1"/>
      <c r="E195" s="3"/>
      <c r="F195" s="3"/>
      <c r="G195" s="3"/>
      <c r="H195" s="94" t="str">
        <f t="shared" si="12"/>
        <v/>
      </c>
      <c r="I195" s="99"/>
      <c r="J195" s="99"/>
      <c r="K195" s="99"/>
      <c r="L195" s="99"/>
      <c r="N195" s="102">
        <v>2.1000000000000601E-7</v>
      </c>
      <c r="O195" s="102" t="str">
        <f t="shared" si="10"/>
        <v/>
      </c>
      <c r="P195" s="90" t="str">
        <f t="shared" si="13"/>
        <v/>
      </c>
      <c r="Q195" s="90">
        <f t="shared" si="14"/>
        <v>0</v>
      </c>
      <c r="R195" s="90"/>
      <c r="S195" s="90"/>
      <c r="T195" s="90"/>
      <c r="U195" s="80"/>
    </row>
    <row r="196" spans="2:21" ht="27.6" customHeight="1" x14ac:dyDescent="0.25">
      <c r="B196" s="80" t="str">
        <f t="shared" si="11"/>
        <v/>
      </c>
      <c r="C196" s="1"/>
      <c r="D196" s="1"/>
      <c r="E196" s="3"/>
      <c r="F196" s="3"/>
      <c r="G196" s="3"/>
      <c r="H196" s="94" t="str">
        <f t="shared" si="12"/>
        <v/>
      </c>
      <c r="I196" s="99"/>
      <c r="J196" s="99"/>
      <c r="K196" s="99"/>
      <c r="L196" s="99"/>
      <c r="N196" s="102">
        <v>2.0900000000000599E-7</v>
      </c>
      <c r="O196" s="102" t="str">
        <f t="shared" si="10"/>
        <v/>
      </c>
      <c r="P196" s="90" t="str">
        <f t="shared" si="13"/>
        <v/>
      </c>
      <c r="Q196" s="90">
        <f t="shared" si="14"/>
        <v>0</v>
      </c>
      <c r="R196" s="90"/>
      <c r="S196" s="90"/>
      <c r="T196" s="90"/>
      <c r="U196" s="80"/>
    </row>
    <row r="197" spans="2:21" ht="27.6" customHeight="1" x14ac:dyDescent="0.25">
      <c r="B197" s="80" t="str">
        <f t="shared" si="11"/>
        <v/>
      </c>
      <c r="C197" s="1"/>
      <c r="D197" s="1"/>
      <c r="E197" s="3"/>
      <c r="F197" s="3"/>
      <c r="G197" s="3"/>
      <c r="H197" s="94" t="str">
        <f t="shared" si="12"/>
        <v/>
      </c>
      <c r="I197" s="99"/>
      <c r="J197" s="99"/>
      <c r="K197" s="99"/>
      <c r="L197" s="99"/>
      <c r="N197" s="102">
        <v>2.0800000000000599E-7</v>
      </c>
      <c r="O197" s="102" t="str">
        <f t="shared" ref="O197:O260" si="15">IFERROR(H197+N197,"")</f>
        <v/>
      </c>
      <c r="P197" s="90" t="str">
        <f t="shared" si="13"/>
        <v/>
      </c>
      <c r="Q197" s="90">
        <f t="shared" si="14"/>
        <v>0</v>
      </c>
      <c r="R197" s="90"/>
      <c r="S197" s="90"/>
      <c r="T197" s="90"/>
      <c r="U197" s="80"/>
    </row>
    <row r="198" spans="2:21" ht="27.6" customHeight="1" x14ac:dyDescent="0.25">
      <c r="B198" s="80" t="str">
        <f t="shared" ref="B198:B261" si="16">P198</f>
        <v/>
      </c>
      <c r="C198" s="1"/>
      <c r="D198" s="1"/>
      <c r="E198" s="3"/>
      <c r="F198" s="3"/>
      <c r="G198" s="3"/>
      <c r="H198" s="94" t="str">
        <f t="shared" ref="H198:H261" si="17">IFERROR(VLOOKUP(E198,$N$406:$O$410,2,FALSE)*VLOOKUP(F198,$N$412:$O$416,2,FALSE)*VLOOKUP(G198,$N$418:$O$422,2,FALSE),"")</f>
        <v/>
      </c>
      <c r="I198" s="99"/>
      <c r="J198" s="99"/>
      <c r="K198" s="99"/>
      <c r="L198" s="99"/>
      <c r="N198" s="102">
        <v>2.07000000000006E-7</v>
      </c>
      <c r="O198" s="102" t="str">
        <f t="shared" si="15"/>
        <v/>
      </c>
      <c r="P198" s="90" t="str">
        <f t="shared" ref="P198:P261" si="18">IFERROR(RANK(O198,$O$5:$O$404),"")</f>
        <v/>
      </c>
      <c r="Q198" s="90">
        <f t="shared" ref="Q198:Q261" si="19">C198</f>
        <v>0</v>
      </c>
      <c r="R198" s="90"/>
      <c r="S198" s="90"/>
      <c r="T198" s="90"/>
      <c r="U198" s="80"/>
    </row>
    <row r="199" spans="2:21" ht="27.6" customHeight="1" x14ac:dyDescent="0.25">
      <c r="B199" s="80" t="str">
        <f t="shared" si="16"/>
        <v/>
      </c>
      <c r="C199" s="1"/>
      <c r="D199" s="1"/>
      <c r="E199" s="3"/>
      <c r="F199" s="3"/>
      <c r="G199" s="3"/>
      <c r="H199" s="94" t="str">
        <f t="shared" si="17"/>
        <v/>
      </c>
      <c r="I199" s="99"/>
      <c r="J199" s="99"/>
      <c r="K199" s="99"/>
      <c r="L199" s="99"/>
      <c r="N199" s="102">
        <v>2.06000000000006E-7</v>
      </c>
      <c r="O199" s="102" t="str">
        <f t="shared" si="15"/>
        <v/>
      </c>
      <c r="P199" s="90" t="str">
        <f t="shared" si="18"/>
        <v/>
      </c>
      <c r="Q199" s="90">
        <f t="shared" si="19"/>
        <v>0</v>
      </c>
      <c r="R199" s="90"/>
      <c r="S199" s="90"/>
      <c r="T199" s="90"/>
      <c r="U199" s="80"/>
    </row>
    <row r="200" spans="2:21" ht="27.6" customHeight="1" x14ac:dyDescent="0.25">
      <c r="B200" s="80" t="str">
        <f t="shared" si="16"/>
        <v/>
      </c>
      <c r="C200" s="1"/>
      <c r="D200" s="1"/>
      <c r="E200" s="3"/>
      <c r="F200" s="3"/>
      <c r="G200" s="3"/>
      <c r="H200" s="94" t="str">
        <f t="shared" si="17"/>
        <v/>
      </c>
      <c r="I200" s="99"/>
      <c r="J200" s="99"/>
      <c r="K200" s="99"/>
      <c r="L200" s="99"/>
      <c r="N200" s="102">
        <v>2.05000000000006E-7</v>
      </c>
      <c r="O200" s="102" t="str">
        <f t="shared" si="15"/>
        <v/>
      </c>
      <c r="P200" s="90" t="str">
        <f t="shared" si="18"/>
        <v/>
      </c>
      <c r="Q200" s="90">
        <f t="shared" si="19"/>
        <v>0</v>
      </c>
      <c r="R200" s="90"/>
      <c r="S200" s="90"/>
      <c r="T200" s="90"/>
      <c r="U200" s="80"/>
    </row>
    <row r="201" spans="2:21" ht="27.6" customHeight="1" x14ac:dyDescent="0.25">
      <c r="B201" s="80" t="str">
        <f t="shared" si="16"/>
        <v/>
      </c>
      <c r="C201" s="1"/>
      <c r="D201" s="1"/>
      <c r="E201" s="3"/>
      <c r="F201" s="3"/>
      <c r="G201" s="3"/>
      <c r="H201" s="94" t="str">
        <f t="shared" si="17"/>
        <v/>
      </c>
      <c r="I201" s="99"/>
      <c r="J201" s="99"/>
      <c r="K201" s="99"/>
      <c r="L201" s="99"/>
      <c r="N201" s="102">
        <v>2.0400000000000601E-7</v>
      </c>
      <c r="O201" s="102" t="str">
        <f t="shared" si="15"/>
        <v/>
      </c>
      <c r="P201" s="90" t="str">
        <f t="shared" si="18"/>
        <v/>
      </c>
      <c r="Q201" s="90">
        <f t="shared" si="19"/>
        <v>0</v>
      </c>
      <c r="R201" s="90"/>
      <c r="S201" s="90"/>
      <c r="T201" s="90"/>
      <c r="U201" s="80"/>
    </row>
    <row r="202" spans="2:21" ht="27.6" customHeight="1" x14ac:dyDescent="0.25">
      <c r="B202" s="80" t="str">
        <f t="shared" si="16"/>
        <v/>
      </c>
      <c r="C202" s="1"/>
      <c r="D202" s="1"/>
      <c r="E202" s="3"/>
      <c r="F202" s="3"/>
      <c r="G202" s="3"/>
      <c r="H202" s="94" t="str">
        <f t="shared" si="17"/>
        <v/>
      </c>
      <c r="I202" s="99"/>
      <c r="J202" s="99"/>
      <c r="K202" s="99"/>
      <c r="L202" s="99"/>
      <c r="N202" s="102">
        <v>2.0300000000000601E-7</v>
      </c>
      <c r="O202" s="102" t="str">
        <f t="shared" si="15"/>
        <v/>
      </c>
      <c r="P202" s="90" t="str">
        <f t="shared" si="18"/>
        <v/>
      </c>
      <c r="Q202" s="90">
        <f t="shared" si="19"/>
        <v>0</v>
      </c>
      <c r="R202" s="90"/>
      <c r="S202" s="90"/>
      <c r="T202" s="90"/>
      <c r="U202" s="80"/>
    </row>
    <row r="203" spans="2:21" ht="27.6" customHeight="1" x14ac:dyDescent="0.25">
      <c r="B203" s="80" t="str">
        <f t="shared" si="16"/>
        <v/>
      </c>
      <c r="C203" s="1"/>
      <c r="D203" s="1"/>
      <c r="E203" s="3"/>
      <c r="F203" s="3"/>
      <c r="G203" s="3"/>
      <c r="H203" s="94" t="str">
        <f t="shared" si="17"/>
        <v/>
      </c>
      <c r="I203" s="99"/>
      <c r="J203" s="99"/>
      <c r="K203" s="99"/>
      <c r="L203" s="99"/>
      <c r="N203" s="102">
        <v>2.0200000000000599E-7</v>
      </c>
      <c r="O203" s="102" t="str">
        <f t="shared" si="15"/>
        <v/>
      </c>
      <c r="P203" s="90" t="str">
        <f t="shared" si="18"/>
        <v/>
      </c>
      <c r="Q203" s="90">
        <f t="shared" si="19"/>
        <v>0</v>
      </c>
      <c r="R203" s="90"/>
      <c r="S203" s="90"/>
      <c r="T203" s="90"/>
      <c r="U203" s="80"/>
    </row>
    <row r="204" spans="2:21" ht="27.6" customHeight="1" x14ac:dyDescent="0.25">
      <c r="B204" s="80" t="str">
        <f t="shared" si="16"/>
        <v/>
      </c>
      <c r="C204" s="1"/>
      <c r="D204" s="1"/>
      <c r="E204" s="3"/>
      <c r="F204" s="3"/>
      <c r="G204" s="3"/>
      <c r="H204" s="94" t="str">
        <f t="shared" si="17"/>
        <v/>
      </c>
      <c r="I204" s="99"/>
      <c r="J204" s="99"/>
      <c r="K204" s="99"/>
      <c r="L204" s="99"/>
      <c r="N204" s="102">
        <v>2.01000000000006E-7</v>
      </c>
      <c r="O204" s="102" t="str">
        <f t="shared" si="15"/>
        <v/>
      </c>
      <c r="P204" s="90" t="str">
        <f t="shared" si="18"/>
        <v/>
      </c>
      <c r="Q204" s="90">
        <f t="shared" si="19"/>
        <v>0</v>
      </c>
      <c r="R204" s="90"/>
      <c r="S204" s="90"/>
      <c r="T204" s="90"/>
      <c r="U204" s="80"/>
    </row>
    <row r="205" spans="2:21" ht="27.6" customHeight="1" x14ac:dyDescent="0.25">
      <c r="B205" s="80" t="str">
        <f t="shared" si="16"/>
        <v/>
      </c>
      <c r="C205" s="1"/>
      <c r="D205" s="1"/>
      <c r="E205" s="3"/>
      <c r="F205" s="3"/>
      <c r="G205" s="3"/>
      <c r="H205" s="94" t="str">
        <f t="shared" si="17"/>
        <v/>
      </c>
      <c r="I205" s="99"/>
      <c r="J205" s="99"/>
      <c r="K205" s="99"/>
      <c r="L205" s="99"/>
      <c r="N205" s="102">
        <v>2.00000000000006E-7</v>
      </c>
      <c r="O205" s="102" t="str">
        <f t="shared" si="15"/>
        <v/>
      </c>
      <c r="P205" s="90" t="str">
        <f t="shared" si="18"/>
        <v/>
      </c>
      <c r="Q205" s="90">
        <f t="shared" si="19"/>
        <v>0</v>
      </c>
      <c r="R205" s="90"/>
      <c r="S205" s="90"/>
      <c r="T205" s="90"/>
      <c r="U205" s="80"/>
    </row>
    <row r="206" spans="2:21" ht="27.6" customHeight="1" x14ac:dyDescent="0.25">
      <c r="B206" s="80" t="str">
        <f t="shared" si="16"/>
        <v/>
      </c>
      <c r="C206" s="1"/>
      <c r="D206" s="1"/>
      <c r="E206" s="3"/>
      <c r="F206" s="3"/>
      <c r="G206" s="3"/>
      <c r="H206" s="94" t="str">
        <f t="shared" si="17"/>
        <v/>
      </c>
      <c r="I206" s="99"/>
      <c r="J206" s="99"/>
      <c r="K206" s="99"/>
      <c r="L206" s="99"/>
      <c r="N206" s="102">
        <v>1.99000000000006E-7</v>
      </c>
      <c r="O206" s="102" t="str">
        <f t="shared" si="15"/>
        <v/>
      </c>
      <c r="P206" s="90" t="str">
        <f t="shared" si="18"/>
        <v/>
      </c>
      <c r="Q206" s="90">
        <f t="shared" si="19"/>
        <v>0</v>
      </c>
      <c r="R206" s="90"/>
      <c r="S206" s="90"/>
      <c r="T206" s="90"/>
      <c r="U206" s="80"/>
    </row>
    <row r="207" spans="2:21" ht="27.6" customHeight="1" x14ac:dyDescent="0.25">
      <c r="B207" s="80" t="str">
        <f t="shared" si="16"/>
        <v/>
      </c>
      <c r="C207" s="1"/>
      <c r="D207" s="1"/>
      <c r="E207" s="3"/>
      <c r="F207" s="3"/>
      <c r="G207" s="3"/>
      <c r="H207" s="94" t="str">
        <f t="shared" si="17"/>
        <v/>
      </c>
      <c r="I207" s="99"/>
      <c r="J207" s="99"/>
      <c r="K207" s="99"/>
      <c r="L207" s="99"/>
      <c r="N207" s="102">
        <v>1.9800000000000601E-7</v>
      </c>
      <c r="O207" s="102" t="str">
        <f t="shared" si="15"/>
        <v/>
      </c>
      <c r="P207" s="90" t="str">
        <f t="shared" si="18"/>
        <v/>
      </c>
      <c r="Q207" s="90">
        <f t="shared" si="19"/>
        <v>0</v>
      </c>
      <c r="R207" s="90"/>
      <c r="S207" s="90"/>
      <c r="T207" s="90"/>
      <c r="U207" s="80"/>
    </row>
    <row r="208" spans="2:21" ht="27.6" customHeight="1" x14ac:dyDescent="0.25">
      <c r="B208" s="80" t="str">
        <f t="shared" si="16"/>
        <v/>
      </c>
      <c r="C208" s="1"/>
      <c r="D208" s="1"/>
      <c r="E208" s="3"/>
      <c r="F208" s="3"/>
      <c r="G208" s="3"/>
      <c r="H208" s="94" t="str">
        <f t="shared" si="17"/>
        <v/>
      </c>
      <c r="I208" s="99"/>
      <c r="J208" s="99"/>
      <c r="K208" s="99"/>
      <c r="L208" s="99"/>
      <c r="N208" s="102">
        <v>1.9700000000000601E-7</v>
      </c>
      <c r="O208" s="102" t="str">
        <f t="shared" si="15"/>
        <v/>
      </c>
      <c r="P208" s="90" t="str">
        <f t="shared" si="18"/>
        <v/>
      </c>
      <c r="Q208" s="90">
        <f t="shared" si="19"/>
        <v>0</v>
      </c>
      <c r="R208" s="90"/>
      <c r="S208" s="90"/>
      <c r="T208" s="90"/>
      <c r="U208" s="80"/>
    </row>
    <row r="209" spans="2:21" ht="27.6" customHeight="1" x14ac:dyDescent="0.25">
      <c r="B209" s="80" t="str">
        <f t="shared" si="16"/>
        <v/>
      </c>
      <c r="C209" s="1"/>
      <c r="D209" s="1"/>
      <c r="E209" s="3"/>
      <c r="F209" s="3"/>
      <c r="G209" s="3"/>
      <c r="H209" s="94" t="str">
        <f t="shared" si="17"/>
        <v/>
      </c>
      <c r="I209" s="99"/>
      <c r="J209" s="99"/>
      <c r="K209" s="99"/>
      <c r="L209" s="99"/>
      <c r="N209" s="102">
        <v>1.9600000000000599E-7</v>
      </c>
      <c r="O209" s="102" t="str">
        <f t="shared" si="15"/>
        <v/>
      </c>
      <c r="P209" s="90" t="str">
        <f t="shared" si="18"/>
        <v/>
      </c>
      <c r="Q209" s="90">
        <f t="shared" si="19"/>
        <v>0</v>
      </c>
      <c r="R209" s="90"/>
      <c r="S209" s="90"/>
      <c r="T209" s="90"/>
      <c r="U209" s="80"/>
    </row>
    <row r="210" spans="2:21" ht="27.6" customHeight="1" x14ac:dyDescent="0.25">
      <c r="B210" s="80" t="str">
        <f t="shared" si="16"/>
        <v/>
      </c>
      <c r="C210" s="1"/>
      <c r="D210" s="1"/>
      <c r="E210" s="3"/>
      <c r="F210" s="3"/>
      <c r="G210" s="3"/>
      <c r="H210" s="94" t="str">
        <f t="shared" si="17"/>
        <v/>
      </c>
      <c r="I210" s="99"/>
      <c r="J210" s="99"/>
      <c r="K210" s="99"/>
      <c r="L210" s="99"/>
      <c r="N210" s="102">
        <v>1.9500000000000599E-7</v>
      </c>
      <c r="O210" s="102" t="str">
        <f t="shared" si="15"/>
        <v/>
      </c>
      <c r="P210" s="90" t="str">
        <f t="shared" si="18"/>
        <v/>
      </c>
      <c r="Q210" s="90">
        <f t="shared" si="19"/>
        <v>0</v>
      </c>
      <c r="R210" s="90"/>
      <c r="S210" s="90"/>
      <c r="T210" s="90"/>
      <c r="U210" s="80"/>
    </row>
    <row r="211" spans="2:21" ht="27.6" customHeight="1" x14ac:dyDescent="0.25">
      <c r="B211" s="80" t="str">
        <f t="shared" si="16"/>
        <v/>
      </c>
      <c r="C211" s="1"/>
      <c r="D211" s="1"/>
      <c r="E211" s="3"/>
      <c r="F211" s="3"/>
      <c r="G211" s="3"/>
      <c r="H211" s="94" t="str">
        <f t="shared" si="17"/>
        <v/>
      </c>
      <c r="I211" s="99"/>
      <c r="J211" s="99"/>
      <c r="K211" s="99"/>
      <c r="L211" s="99"/>
      <c r="N211" s="102">
        <v>1.94000000000006E-7</v>
      </c>
      <c r="O211" s="102" t="str">
        <f t="shared" si="15"/>
        <v/>
      </c>
      <c r="P211" s="90" t="str">
        <f t="shared" si="18"/>
        <v/>
      </c>
      <c r="Q211" s="90">
        <f t="shared" si="19"/>
        <v>0</v>
      </c>
      <c r="R211" s="90"/>
      <c r="S211" s="90"/>
      <c r="T211" s="90"/>
      <c r="U211" s="80"/>
    </row>
    <row r="212" spans="2:21" ht="27.6" customHeight="1" x14ac:dyDescent="0.25">
      <c r="B212" s="80" t="str">
        <f t="shared" si="16"/>
        <v/>
      </c>
      <c r="C212" s="1"/>
      <c r="D212" s="1"/>
      <c r="E212" s="3"/>
      <c r="F212" s="3"/>
      <c r="G212" s="3"/>
      <c r="H212" s="94" t="str">
        <f t="shared" si="17"/>
        <v/>
      </c>
      <c r="I212" s="99"/>
      <c r="J212" s="99"/>
      <c r="K212" s="99"/>
      <c r="L212" s="99"/>
      <c r="N212" s="102">
        <v>1.93000000000006E-7</v>
      </c>
      <c r="O212" s="102" t="str">
        <f t="shared" si="15"/>
        <v/>
      </c>
      <c r="P212" s="90" t="str">
        <f t="shared" si="18"/>
        <v/>
      </c>
      <c r="Q212" s="90">
        <f t="shared" si="19"/>
        <v>0</v>
      </c>
      <c r="R212" s="90"/>
      <c r="S212" s="90"/>
      <c r="T212" s="90"/>
      <c r="U212" s="80"/>
    </row>
    <row r="213" spans="2:21" ht="27.6" customHeight="1" x14ac:dyDescent="0.25">
      <c r="B213" s="80" t="str">
        <f t="shared" si="16"/>
        <v/>
      </c>
      <c r="C213" s="1"/>
      <c r="D213" s="1"/>
      <c r="E213" s="3"/>
      <c r="F213" s="3"/>
      <c r="G213" s="3"/>
      <c r="H213" s="94" t="str">
        <f t="shared" si="17"/>
        <v/>
      </c>
      <c r="I213" s="99"/>
      <c r="J213" s="99"/>
      <c r="K213" s="99"/>
      <c r="L213" s="99"/>
      <c r="N213" s="102">
        <v>1.9200000000000601E-7</v>
      </c>
      <c r="O213" s="102" t="str">
        <f t="shared" si="15"/>
        <v/>
      </c>
      <c r="P213" s="90" t="str">
        <f t="shared" si="18"/>
        <v/>
      </c>
      <c r="Q213" s="90">
        <f t="shared" si="19"/>
        <v>0</v>
      </c>
      <c r="R213" s="90"/>
      <c r="S213" s="90"/>
      <c r="T213" s="90"/>
      <c r="U213" s="80"/>
    </row>
    <row r="214" spans="2:21" ht="27.6" customHeight="1" x14ac:dyDescent="0.25">
      <c r="B214" s="80" t="str">
        <f t="shared" si="16"/>
        <v/>
      </c>
      <c r="C214" s="1"/>
      <c r="D214" s="1"/>
      <c r="E214" s="3"/>
      <c r="F214" s="3"/>
      <c r="G214" s="3"/>
      <c r="H214" s="94" t="str">
        <f t="shared" si="17"/>
        <v/>
      </c>
      <c r="I214" s="99"/>
      <c r="J214" s="99"/>
      <c r="K214" s="99"/>
      <c r="L214" s="99"/>
      <c r="N214" s="102">
        <v>1.9100000000000601E-7</v>
      </c>
      <c r="O214" s="102" t="str">
        <f t="shared" si="15"/>
        <v/>
      </c>
      <c r="P214" s="90" t="str">
        <f t="shared" si="18"/>
        <v/>
      </c>
      <c r="Q214" s="90">
        <f t="shared" si="19"/>
        <v>0</v>
      </c>
      <c r="R214" s="90"/>
      <c r="S214" s="90"/>
      <c r="T214" s="90"/>
      <c r="U214" s="80"/>
    </row>
    <row r="215" spans="2:21" ht="27.6" customHeight="1" x14ac:dyDescent="0.25">
      <c r="B215" s="80" t="str">
        <f t="shared" si="16"/>
        <v/>
      </c>
      <c r="C215" s="1"/>
      <c r="D215" s="1"/>
      <c r="E215" s="3"/>
      <c r="F215" s="3"/>
      <c r="G215" s="3"/>
      <c r="H215" s="94" t="str">
        <f t="shared" si="17"/>
        <v/>
      </c>
      <c r="I215" s="99"/>
      <c r="J215" s="99"/>
      <c r="K215" s="99"/>
      <c r="L215" s="99"/>
      <c r="N215" s="102">
        <v>1.9000000000000599E-7</v>
      </c>
      <c r="O215" s="102" t="str">
        <f t="shared" si="15"/>
        <v/>
      </c>
      <c r="P215" s="90" t="str">
        <f t="shared" si="18"/>
        <v/>
      </c>
      <c r="Q215" s="90">
        <f t="shared" si="19"/>
        <v>0</v>
      </c>
      <c r="R215" s="90"/>
      <c r="S215" s="90"/>
      <c r="T215" s="90"/>
      <c r="U215" s="80"/>
    </row>
    <row r="216" spans="2:21" ht="27.6" customHeight="1" x14ac:dyDescent="0.25">
      <c r="B216" s="80" t="str">
        <f t="shared" si="16"/>
        <v/>
      </c>
      <c r="C216" s="1"/>
      <c r="D216" s="1"/>
      <c r="E216" s="3"/>
      <c r="F216" s="3"/>
      <c r="G216" s="3"/>
      <c r="H216" s="94" t="str">
        <f t="shared" si="17"/>
        <v/>
      </c>
      <c r="I216" s="99"/>
      <c r="J216" s="99"/>
      <c r="K216" s="99"/>
      <c r="L216" s="99"/>
      <c r="N216" s="102">
        <v>1.8900000000000599E-7</v>
      </c>
      <c r="O216" s="102" t="str">
        <f t="shared" si="15"/>
        <v/>
      </c>
      <c r="P216" s="90" t="str">
        <f t="shared" si="18"/>
        <v/>
      </c>
      <c r="Q216" s="90">
        <f t="shared" si="19"/>
        <v>0</v>
      </c>
      <c r="R216" s="90"/>
      <c r="S216" s="90"/>
      <c r="T216" s="90"/>
      <c r="U216" s="80"/>
    </row>
    <row r="217" spans="2:21" ht="27.6" customHeight="1" x14ac:dyDescent="0.25">
      <c r="B217" s="80" t="str">
        <f t="shared" si="16"/>
        <v/>
      </c>
      <c r="C217" s="1"/>
      <c r="D217" s="1"/>
      <c r="E217" s="3"/>
      <c r="F217" s="3"/>
      <c r="G217" s="3"/>
      <c r="H217" s="94" t="str">
        <f t="shared" si="17"/>
        <v/>
      </c>
      <c r="I217" s="99"/>
      <c r="J217" s="99"/>
      <c r="K217" s="99"/>
      <c r="L217" s="99"/>
      <c r="N217" s="102">
        <v>1.88000000000007E-7</v>
      </c>
      <c r="O217" s="102" t="str">
        <f t="shared" si="15"/>
        <v/>
      </c>
      <c r="P217" s="90" t="str">
        <f t="shared" si="18"/>
        <v/>
      </c>
      <c r="Q217" s="90">
        <f t="shared" si="19"/>
        <v>0</v>
      </c>
      <c r="R217" s="90"/>
      <c r="S217" s="90"/>
      <c r="T217" s="90"/>
      <c r="U217" s="80"/>
    </row>
    <row r="218" spans="2:21" ht="27.6" customHeight="1" x14ac:dyDescent="0.25">
      <c r="B218" s="80" t="str">
        <f t="shared" si="16"/>
        <v/>
      </c>
      <c r="C218" s="1"/>
      <c r="D218" s="1"/>
      <c r="E218" s="3"/>
      <c r="F218" s="3"/>
      <c r="G218" s="3"/>
      <c r="H218" s="94" t="str">
        <f t="shared" si="17"/>
        <v/>
      </c>
      <c r="I218" s="99"/>
      <c r="J218" s="99"/>
      <c r="K218" s="99"/>
      <c r="L218" s="99"/>
      <c r="N218" s="102">
        <v>1.8700000000000701E-7</v>
      </c>
      <c r="O218" s="102" t="str">
        <f t="shared" si="15"/>
        <v/>
      </c>
      <c r="P218" s="90" t="str">
        <f t="shared" si="18"/>
        <v/>
      </c>
      <c r="Q218" s="90">
        <f t="shared" si="19"/>
        <v>0</v>
      </c>
      <c r="R218" s="90"/>
      <c r="S218" s="90"/>
      <c r="T218" s="90"/>
      <c r="U218" s="80"/>
    </row>
    <row r="219" spans="2:21" ht="27.6" customHeight="1" x14ac:dyDescent="0.25">
      <c r="B219" s="80" t="str">
        <f t="shared" si="16"/>
        <v/>
      </c>
      <c r="C219" s="1"/>
      <c r="D219" s="1"/>
      <c r="E219" s="3"/>
      <c r="F219" s="3"/>
      <c r="G219" s="3"/>
      <c r="H219" s="94" t="str">
        <f t="shared" si="17"/>
        <v/>
      </c>
      <c r="I219" s="99"/>
      <c r="J219" s="99"/>
      <c r="K219" s="99"/>
      <c r="L219" s="99"/>
      <c r="N219" s="102">
        <v>1.8600000000000701E-7</v>
      </c>
      <c r="O219" s="102" t="str">
        <f t="shared" si="15"/>
        <v/>
      </c>
      <c r="P219" s="90" t="str">
        <f t="shared" si="18"/>
        <v/>
      </c>
      <c r="Q219" s="90">
        <f t="shared" si="19"/>
        <v>0</v>
      </c>
      <c r="R219" s="90"/>
      <c r="S219" s="90"/>
      <c r="T219" s="90"/>
      <c r="U219" s="80"/>
    </row>
    <row r="220" spans="2:21" ht="27.6" customHeight="1" x14ac:dyDescent="0.25">
      <c r="B220" s="80" t="str">
        <f t="shared" si="16"/>
        <v/>
      </c>
      <c r="C220" s="1"/>
      <c r="D220" s="1"/>
      <c r="E220" s="3"/>
      <c r="F220" s="3"/>
      <c r="G220" s="3"/>
      <c r="H220" s="94" t="str">
        <f t="shared" si="17"/>
        <v/>
      </c>
      <c r="I220" s="99"/>
      <c r="J220" s="99"/>
      <c r="K220" s="99"/>
      <c r="L220" s="99"/>
      <c r="N220" s="102">
        <v>1.8500000000000699E-7</v>
      </c>
      <c r="O220" s="102" t="str">
        <f t="shared" si="15"/>
        <v/>
      </c>
      <c r="P220" s="90" t="str">
        <f t="shared" si="18"/>
        <v/>
      </c>
      <c r="Q220" s="90">
        <f t="shared" si="19"/>
        <v>0</v>
      </c>
      <c r="R220" s="90"/>
      <c r="S220" s="90"/>
      <c r="T220" s="90"/>
      <c r="U220" s="80"/>
    </row>
    <row r="221" spans="2:21" ht="27.6" customHeight="1" x14ac:dyDescent="0.25">
      <c r="B221" s="80" t="str">
        <f t="shared" si="16"/>
        <v/>
      </c>
      <c r="C221" s="1"/>
      <c r="D221" s="1"/>
      <c r="E221" s="3"/>
      <c r="F221" s="3"/>
      <c r="G221" s="3"/>
      <c r="H221" s="94" t="str">
        <f t="shared" si="17"/>
        <v/>
      </c>
      <c r="I221" s="99"/>
      <c r="J221" s="99"/>
      <c r="K221" s="99"/>
      <c r="L221" s="99"/>
      <c r="N221" s="102">
        <v>1.8400000000000699E-7</v>
      </c>
      <c r="O221" s="102" t="str">
        <f t="shared" si="15"/>
        <v/>
      </c>
      <c r="P221" s="90" t="str">
        <f t="shared" si="18"/>
        <v/>
      </c>
      <c r="Q221" s="90">
        <f t="shared" si="19"/>
        <v>0</v>
      </c>
      <c r="R221" s="90"/>
      <c r="S221" s="90"/>
      <c r="T221" s="90"/>
      <c r="U221" s="80"/>
    </row>
    <row r="222" spans="2:21" ht="27.6" customHeight="1" x14ac:dyDescent="0.25">
      <c r="B222" s="80" t="str">
        <f t="shared" si="16"/>
        <v/>
      </c>
      <c r="C222" s="1"/>
      <c r="D222" s="1"/>
      <c r="E222" s="3"/>
      <c r="F222" s="3"/>
      <c r="G222" s="3"/>
      <c r="H222" s="94" t="str">
        <f t="shared" si="17"/>
        <v/>
      </c>
      <c r="I222" s="99"/>
      <c r="J222" s="99"/>
      <c r="K222" s="99"/>
      <c r="L222" s="99"/>
      <c r="N222" s="102">
        <v>1.83000000000007E-7</v>
      </c>
      <c r="O222" s="102" t="str">
        <f t="shared" si="15"/>
        <v/>
      </c>
      <c r="P222" s="90" t="str">
        <f t="shared" si="18"/>
        <v/>
      </c>
      <c r="Q222" s="90">
        <f t="shared" si="19"/>
        <v>0</v>
      </c>
      <c r="R222" s="90"/>
      <c r="S222" s="90"/>
      <c r="T222" s="90"/>
      <c r="U222" s="80"/>
    </row>
    <row r="223" spans="2:21" ht="27.6" customHeight="1" x14ac:dyDescent="0.25">
      <c r="B223" s="80" t="str">
        <f t="shared" si="16"/>
        <v/>
      </c>
      <c r="C223" s="1"/>
      <c r="D223" s="1"/>
      <c r="E223" s="3"/>
      <c r="F223" s="3"/>
      <c r="G223" s="3"/>
      <c r="H223" s="94" t="str">
        <f t="shared" si="17"/>
        <v/>
      </c>
      <c r="I223" s="99"/>
      <c r="J223" s="99"/>
      <c r="K223" s="99"/>
      <c r="L223" s="99"/>
      <c r="N223" s="102">
        <v>1.82000000000007E-7</v>
      </c>
      <c r="O223" s="102" t="str">
        <f t="shared" si="15"/>
        <v/>
      </c>
      <c r="P223" s="90" t="str">
        <f t="shared" si="18"/>
        <v/>
      </c>
      <c r="Q223" s="90">
        <f t="shared" si="19"/>
        <v>0</v>
      </c>
      <c r="R223" s="90"/>
      <c r="S223" s="90"/>
      <c r="T223" s="90"/>
      <c r="U223" s="80"/>
    </row>
    <row r="224" spans="2:21" ht="27.6" customHeight="1" x14ac:dyDescent="0.25">
      <c r="B224" s="80" t="str">
        <f t="shared" si="16"/>
        <v/>
      </c>
      <c r="C224" s="1"/>
      <c r="D224" s="1"/>
      <c r="E224" s="3"/>
      <c r="F224" s="3"/>
      <c r="G224" s="3"/>
      <c r="H224" s="94" t="str">
        <f t="shared" si="17"/>
        <v/>
      </c>
      <c r="I224" s="99"/>
      <c r="J224" s="99"/>
      <c r="K224" s="99"/>
      <c r="L224" s="99"/>
      <c r="N224" s="102">
        <v>1.8100000000000701E-7</v>
      </c>
      <c r="O224" s="102" t="str">
        <f t="shared" si="15"/>
        <v/>
      </c>
      <c r="P224" s="90" t="str">
        <f t="shared" si="18"/>
        <v/>
      </c>
      <c r="Q224" s="90">
        <f t="shared" si="19"/>
        <v>0</v>
      </c>
      <c r="R224" s="90"/>
      <c r="S224" s="90"/>
      <c r="T224" s="90"/>
      <c r="U224" s="80"/>
    </row>
    <row r="225" spans="2:21" ht="27.6" customHeight="1" x14ac:dyDescent="0.25">
      <c r="B225" s="80" t="str">
        <f t="shared" si="16"/>
        <v/>
      </c>
      <c r="C225" s="1"/>
      <c r="D225" s="1"/>
      <c r="E225" s="3"/>
      <c r="F225" s="3"/>
      <c r="G225" s="3"/>
      <c r="H225" s="94" t="str">
        <f t="shared" si="17"/>
        <v/>
      </c>
      <c r="I225" s="99"/>
      <c r="J225" s="99"/>
      <c r="K225" s="99"/>
      <c r="L225" s="99"/>
      <c r="N225" s="102">
        <v>1.8000000000000701E-7</v>
      </c>
      <c r="O225" s="102" t="str">
        <f t="shared" si="15"/>
        <v/>
      </c>
      <c r="P225" s="90" t="str">
        <f t="shared" si="18"/>
        <v/>
      </c>
      <c r="Q225" s="90">
        <f t="shared" si="19"/>
        <v>0</v>
      </c>
      <c r="R225" s="90"/>
      <c r="S225" s="90"/>
      <c r="T225" s="90"/>
      <c r="U225" s="80"/>
    </row>
    <row r="226" spans="2:21" ht="27.6" customHeight="1" x14ac:dyDescent="0.25">
      <c r="B226" s="80" t="str">
        <f t="shared" si="16"/>
        <v/>
      </c>
      <c r="C226" s="1"/>
      <c r="D226" s="1"/>
      <c r="E226" s="3"/>
      <c r="F226" s="3"/>
      <c r="G226" s="3"/>
      <c r="H226" s="94" t="str">
        <f t="shared" si="17"/>
        <v/>
      </c>
      <c r="I226" s="99"/>
      <c r="J226" s="99"/>
      <c r="K226" s="99"/>
      <c r="L226" s="99"/>
      <c r="N226" s="102">
        <v>1.7900000000000699E-7</v>
      </c>
      <c r="O226" s="102" t="str">
        <f t="shared" si="15"/>
        <v/>
      </c>
      <c r="P226" s="90" t="str">
        <f t="shared" si="18"/>
        <v/>
      </c>
      <c r="Q226" s="90">
        <f t="shared" si="19"/>
        <v>0</v>
      </c>
      <c r="R226" s="90"/>
      <c r="S226" s="90"/>
      <c r="T226" s="90"/>
      <c r="U226" s="80"/>
    </row>
    <row r="227" spans="2:21" ht="27.6" customHeight="1" x14ac:dyDescent="0.25">
      <c r="B227" s="80" t="str">
        <f t="shared" si="16"/>
        <v/>
      </c>
      <c r="C227" s="1"/>
      <c r="D227" s="1"/>
      <c r="E227" s="3"/>
      <c r="F227" s="3"/>
      <c r="G227" s="3"/>
      <c r="H227" s="94" t="str">
        <f t="shared" si="17"/>
        <v/>
      </c>
      <c r="I227" s="99"/>
      <c r="J227" s="99"/>
      <c r="K227" s="99"/>
      <c r="L227" s="99"/>
      <c r="N227" s="102">
        <v>1.7800000000000699E-7</v>
      </c>
      <c r="O227" s="102" t="str">
        <f t="shared" si="15"/>
        <v/>
      </c>
      <c r="P227" s="90" t="str">
        <f t="shared" si="18"/>
        <v/>
      </c>
      <c r="Q227" s="90">
        <f t="shared" si="19"/>
        <v>0</v>
      </c>
      <c r="R227" s="90"/>
      <c r="S227" s="90"/>
      <c r="T227" s="90"/>
      <c r="U227" s="80"/>
    </row>
    <row r="228" spans="2:21" ht="27.6" customHeight="1" x14ac:dyDescent="0.25">
      <c r="B228" s="80" t="str">
        <f t="shared" si="16"/>
        <v/>
      </c>
      <c r="C228" s="1"/>
      <c r="D228" s="1"/>
      <c r="E228" s="3"/>
      <c r="F228" s="3"/>
      <c r="G228" s="3"/>
      <c r="H228" s="94" t="str">
        <f t="shared" si="17"/>
        <v/>
      </c>
      <c r="I228" s="99"/>
      <c r="J228" s="99"/>
      <c r="K228" s="99"/>
      <c r="L228" s="99"/>
      <c r="N228" s="102">
        <v>1.77000000000007E-7</v>
      </c>
      <c r="O228" s="102" t="str">
        <f t="shared" si="15"/>
        <v/>
      </c>
      <c r="P228" s="90" t="str">
        <f t="shared" si="18"/>
        <v/>
      </c>
      <c r="Q228" s="90">
        <f t="shared" si="19"/>
        <v>0</v>
      </c>
      <c r="R228" s="90"/>
      <c r="S228" s="90"/>
      <c r="T228" s="90"/>
      <c r="U228" s="80"/>
    </row>
    <row r="229" spans="2:21" ht="27.6" customHeight="1" x14ac:dyDescent="0.25">
      <c r="B229" s="80" t="str">
        <f t="shared" si="16"/>
        <v/>
      </c>
      <c r="C229" s="1"/>
      <c r="D229" s="1"/>
      <c r="E229" s="3"/>
      <c r="F229" s="3"/>
      <c r="G229" s="3"/>
      <c r="H229" s="94" t="str">
        <f t="shared" si="17"/>
        <v/>
      </c>
      <c r="I229" s="99"/>
      <c r="J229" s="99"/>
      <c r="K229" s="99"/>
      <c r="L229" s="99"/>
      <c r="N229" s="102">
        <v>1.76000000000007E-7</v>
      </c>
      <c r="O229" s="102" t="str">
        <f t="shared" si="15"/>
        <v/>
      </c>
      <c r="P229" s="90" t="str">
        <f t="shared" si="18"/>
        <v/>
      </c>
      <c r="Q229" s="90">
        <f t="shared" si="19"/>
        <v>0</v>
      </c>
      <c r="R229" s="90"/>
      <c r="S229" s="90"/>
      <c r="T229" s="90"/>
      <c r="U229" s="80"/>
    </row>
    <row r="230" spans="2:21" ht="27.6" customHeight="1" x14ac:dyDescent="0.25">
      <c r="B230" s="80" t="str">
        <f t="shared" si="16"/>
        <v/>
      </c>
      <c r="C230" s="1"/>
      <c r="D230" s="1"/>
      <c r="E230" s="3"/>
      <c r="F230" s="3"/>
      <c r="G230" s="3"/>
      <c r="H230" s="94" t="str">
        <f t="shared" si="17"/>
        <v/>
      </c>
      <c r="I230" s="99"/>
      <c r="J230" s="99"/>
      <c r="K230" s="99"/>
      <c r="L230" s="99"/>
      <c r="N230" s="102">
        <v>1.7500000000000701E-7</v>
      </c>
      <c r="O230" s="102" t="str">
        <f t="shared" si="15"/>
        <v/>
      </c>
      <c r="P230" s="90" t="str">
        <f t="shared" si="18"/>
        <v/>
      </c>
      <c r="Q230" s="90">
        <f t="shared" si="19"/>
        <v>0</v>
      </c>
      <c r="R230" s="90"/>
      <c r="S230" s="90"/>
      <c r="T230" s="90"/>
      <c r="U230" s="80"/>
    </row>
    <row r="231" spans="2:21" ht="27.6" customHeight="1" x14ac:dyDescent="0.25">
      <c r="B231" s="80" t="str">
        <f t="shared" si="16"/>
        <v/>
      </c>
      <c r="C231" s="1"/>
      <c r="D231" s="1"/>
      <c r="E231" s="3"/>
      <c r="F231" s="3"/>
      <c r="G231" s="3"/>
      <c r="H231" s="94" t="str">
        <f t="shared" si="17"/>
        <v/>
      </c>
      <c r="I231" s="99"/>
      <c r="J231" s="99"/>
      <c r="K231" s="99"/>
      <c r="L231" s="99"/>
      <c r="N231" s="102">
        <v>1.7400000000000701E-7</v>
      </c>
      <c r="O231" s="102" t="str">
        <f t="shared" si="15"/>
        <v/>
      </c>
      <c r="P231" s="90" t="str">
        <f t="shared" si="18"/>
        <v/>
      </c>
      <c r="Q231" s="90">
        <f t="shared" si="19"/>
        <v>0</v>
      </c>
      <c r="R231" s="90"/>
      <c r="S231" s="90"/>
      <c r="T231" s="90"/>
      <c r="U231" s="80"/>
    </row>
    <row r="232" spans="2:21" ht="27.6" customHeight="1" x14ac:dyDescent="0.25">
      <c r="B232" s="80" t="str">
        <f t="shared" si="16"/>
        <v/>
      </c>
      <c r="C232" s="1"/>
      <c r="D232" s="1"/>
      <c r="E232" s="3"/>
      <c r="F232" s="3"/>
      <c r="G232" s="3"/>
      <c r="H232" s="94" t="str">
        <f t="shared" si="17"/>
        <v/>
      </c>
      <c r="I232" s="99"/>
      <c r="J232" s="99"/>
      <c r="K232" s="99"/>
      <c r="L232" s="99"/>
      <c r="N232" s="102">
        <v>1.7300000000000699E-7</v>
      </c>
      <c r="O232" s="102" t="str">
        <f t="shared" si="15"/>
        <v/>
      </c>
      <c r="P232" s="90" t="str">
        <f t="shared" si="18"/>
        <v/>
      </c>
      <c r="Q232" s="90">
        <f t="shared" si="19"/>
        <v>0</v>
      </c>
      <c r="R232" s="90"/>
      <c r="S232" s="90"/>
      <c r="T232" s="90"/>
      <c r="U232" s="80"/>
    </row>
    <row r="233" spans="2:21" ht="27.6" customHeight="1" x14ac:dyDescent="0.25">
      <c r="B233" s="80" t="str">
        <f t="shared" si="16"/>
        <v/>
      </c>
      <c r="C233" s="1"/>
      <c r="D233" s="1"/>
      <c r="E233" s="3"/>
      <c r="F233" s="3"/>
      <c r="G233" s="3"/>
      <c r="H233" s="94" t="str">
        <f t="shared" si="17"/>
        <v/>
      </c>
      <c r="I233" s="99"/>
      <c r="J233" s="99"/>
      <c r="K233" s="99"/>
      <c r="L233" s="99"/>
      <c r="N233" s="102">
        <v>1.7200000000000699E-7</v>
      </c>
      <c r="O233" s="102" t="str">
        <f t="shared" si="15"/>
        <v/>
      </c>
      <c r="P233" s="90" t="str">
        <f t="shared" si="18"/>
        <v/>
      </c>
      <c r="Q233" s="90">
        <f t="shared" si="19"/>
        <v>0</v>
      </c>
      <c r="R233" s="90"/>
      <c r="S233" s="90"/>
      <c r="T233" s="90"/>
      <c r="U233" s="80"/>
    </row>
    <row r="234" spans="2:21" ht="27.6" customHeight="1" x14ac:dyDescent="0.25">
      <c r="B234" s="80" t="str">
        <f t="shared" si="16"/>
        <v/>
      </c>
      <c r="C234" s="1"/>
      <c r="D234" s="1"/>
      <c r="E234" s="3"/>
      <c r="F234" s="3"/>
      <c r="G234" s="3"/>
      <c r="H234" s="94" t="str">
        <f t="shared" si="17"/>
        <v/>
      </c>
      <c r="I234" s="99"/>
      <c r="J234" s="99"/>
      <c r="K234" s="99"/>
      <c r="L234" s="99"/>
      <c r="N234" s="102">
        <v>1.71000000000007E-7</v>
      </c>
      <c r="O234" s="102" t="str">
        <f t="shared" si="15"/>
        <v/>
      </c>
      <c r="P234" s="90" t="str">
        <f t="shared" si="18"/>
        <v/>
      </c>
      <c r="Q234" s="90">
        <f t="shared" si="19"/>
        <v>0</v>
      </c>
      <c r="R234" s="90"/>
      <c r="S234" s="90"/>
      <c r="T234" s="90"/>
      <c r="U234" s="80"/>
    </row>
    <row r="235" spans="2:21" ht="27.6" customHeight="1" x14ac:dyDescent="0.25">
      <c r="B235" s="80" t="str">
        <f t="shared" si="16"/>
        <v/>
      </c>
      <c r="C235" s="1"/>
      <c r="D235" s="1"/>
      <c r="E235" s="3"/>
      <c r="F235" s="3"/>
      <c r="G235" s="3"/>
      <c r="H235" s="94" t="str">
        <f t="shared" si="17"/>
        <v/>
      </c>
      <c r="I235" s="99"/>
      <c r="J235" s="99"/>
      <c r="K235" s="99"/>
      <c r="L235" s="99"/>
      <c r="N235" s="102">
        <v>1.70000000000007E-7</v>
      </c>
      <c r="O235" s="102" t="str">
        <f t="shared" si="15"/>
        <v/>
      </c>
      <c r="P235" s="90" t="str">
        <f t="shared" si="18"/>
        <v/>
      </c>
      <c r="Q235" s="90">
        <f t="shared" si="19"/>
        <v>0</v>
      </c>
      <c r="R235" s="90"/>
      <c r="S235" s="90"/>
      <c r="T235" s="90"/>
      <c r="U235" s="80"/>
    </row>
    <row r="236" spans="2:21" ht="27.6" customHeight="1" x14ac:dyDescent="0.25">
      <c r="B236" s="80" t="str">
        <f t="shared" si="16"/>
        <v/>
      </c>
      <c r="C236" s="1"/>
      <c r="D236" s="1"/>
      <c r="E236" s="3"/>
      <c r="F236" s="3"/>
      <c r="G236" s="3"/>
      <c r="H236" s="94" t="str">
        <f t="shared" si="17"/>
        <v/>
      </c>
      <c r="I236" s="99"/>
      <c r="J236" s="99"/>
      <c r="K236" s="99"/>
      <c r="L236" s="99"/>
      <c r="N236" s="102">
        <v>1.6900000000000701E-7</v>
      </c>
      <c r="O236" s="102" t="str">
        <f t="shared" si="15"/>
        <v/>
      </c>
      <c r="P236" s="90" t="str">
        <f t="shared" si="18"/>
        <v/>
      </c>
      <c r="Q236" s="90">
        <f t="shared" si="19"/>
        <v>0</v>
      </c>
      <c r="R236" s="90"/>
      <c r="S236" s="90"/>
      <c r="T236" s="90"/>
      <c r="U236" s="80"/>
    </row>
    <row r="237" spans="2:21" ht="27.6" customHeight="1" x14ac:dyDescent="0.25">
      <c r="B237" s="80" t="str">
        <f t="shared" si="16"/>
        <v/>
      </c>
      <c r="C237" s="1"/>
      <c r="D237" s="1"/>
      <c r="E237" s="3"/>
      <c r="F237" s="3"/>
      <c r="G237" s="3"/>
      <c r="H237" s="94" t="str">
        <f t="shared" si="17"/>
        <v/>
      </c>
      <c r="I237" s="99"/>
      <c r="J237" s="99"/>
      <c r="K237" s="99"/>
      <c r="L237" s="99"/>
      <c r="N237" s="102">
        <v>1.6800000000000701E-7</v>
      </c>
      <c r="O237" s="102" t="str">
        <f t="shared" si="15"/>
        <v/>
      </c>
      <c r="P237" s="90" t="str">
        <f t="shared" si="18"/>
        <v/>
      </c>
      <c r="Q237" s="90">
        <f t="shared" si="19"/>
        <v>0</v>
      </c>
      <c r="R237" s="90"/>
      <c r="S237" s="90"/>
      <c r="T237" s="90"/>
      <c r="U237" s="80"/>
    </row>
    <row r="238" spans="2:21" ht="27.6" customHeight="1" x14ac:dyDescent="0.25">
      <c r="B238" s="80" t="str">
        <f t="shared" si="16"/>
        <v/>
      </c>
      <c r="C238" s="1"/>
      <c r="D238" s="1"/>
      <c r="E238" s="3"/>
      <c r="F238" s="3"/>
      <c r="G238" s="3"/>
      <c r="H238" s="94" t="str">
        <f t="shared" si="17"/>
        <v/>
      </c>
      <c r="I238" s="99"/>
      <c r="J238" s="99"/>
      <c r="K238" s="99"/>
      <c r="L238" s="99"/>
      <c r="N238" s="102">
        <v>1.6700000000000699E-7</v>
      </c>
      <c r="O238" s="102" t="str">
        <f t="shared" si="15"/>
        <v/>
      </c>
      <c r="P238" s="90" t="str">
        <f t="shared" si="18"/>
        <v/>
      </c>
      <c r="Q238" s="90">
        <f t="shared" si="19"/>
        <v>0</v>
      </c>
      <c r="R238" s="90"/>
      <c r="S238" s="90"/>
      <c r="T238" s="90"/>
      <c r="U238" s="80"/>
    </row>
    <row r="239" spans="2:21" ht="27.6" customHeight="1" x14ac:dyDescent="0.25">
      <c r="B239" s="80" t="str">
        <f t="shared" si="16"/>
        <v/>
      </c>
      <c r="C239" s="1"/>
      <c r="D239" s="1"/>
      <c r="E239" s="3"/>
      <c r="F239" s="3"/>
      <c r="G239" s="3"/>
      <c r="H239" s="94" t="str">
        <f t="shared" si="17"/>
        <v/>
      </c>
      <c r="I239" s="99"/>
      <c r="J239" s="99"/>
      <c r="K239" s="99"/>
      <c r="L239" s="99"/>
      <c r="N239" s="102">
        <v>1.6600000000000699E-7</v>
      </c>
      <c r="O239" s="102" t="str">
        <f t="shared" si="15"/>
        <v/>
      </c>
      <c r="P239" s="90" t="str">
        <f t="shared" si="18"/>
        <v/>
      </c>
      <c r="Q239" s="90">
        <f t="shared" si="19"/>
        <v>0</v>
      </c>
      <c r="R239" s="90"/>
      <c r="S239" s="90"/>
      <c r="T239" s="90"/>
      <c r="U239" s="80"/>
    </row>
    <row r="240" spans="2:21" ht="27.6" customHeight="1" x14ac:dyDescent="0.25">
      <c r="B240" s="80" t="str">
        <f t="shared" si="16"/>
        <v/>
      </c>
      <c r="C240" s="1"/>
      <c r="D240" s="1"/>
      <c r="E240" s="3"/>
      <c r="F240" s="3"/>
      <c r="G240" s="3"/>
      <c r="H240" s="94" t="str">
        <f t="shared" si="17"/>
        <v/>
      </c>
      <c r="I240" s="99"/>
      <c r="J240" s="99"/>
      <c r="K240" s="99"/>
      <c r="L240" s="99"/>
      <c r="N240" s="102">
        <v>1.65000000000007E-7</v>
      </c>
      <c r="O240" s="102" t="str">
        <f t="shared" si="15"/>
        <v/>
      </c>
      <c r="P240" s="90" t="str">
        <f t="shared" si="18"/>
        <v/>
      </c>
      <c r="Q240" s="90">
        <f t="shared" si="19"/>
        <v>0</v>
      </c>
      <c r="R240" s="90"/>
      <c r="S240" s="90"/>
      <c r="T240" s="90"/>
      <c r="U240" s="80"/>
    </row>
    <row r="241" spans="2:21" ht="27.6" customHeight="1" x14ac:dyDescent="0.25">
      <c r="B241" s="80" t="str">
        <f t="shared" si="16"/>
        <v/>
      </c>
      <c r="C241" s="1"/>
      <c r="D241" s="1"/>
      <c r="E241" s="3"/>
      <c r="F241" s="3"/>
      <c r="G241" s="3"/>
      <c r="H241" s="94" t="str">
        <f t="shared" si="17"/>
        <v/>
      </c>
      <c r="I241" s="99"/>
      <c r="J241" s="99"/>
      <c r="K241" s="99"/>
      <c r="L241" s="99"/>
      <c r="N241" s="102">
        <v>1.64000000000007E-7</v>
      </c>
      <c r="O241" s="102" t="str">
        <f t="shared" si="15"/>
        <v/>
      </c>
      <c r="P241" s="90" t="str">
        <f t="shared" si="18"/>
        <v/>
      </c>
      <c r="Q241" s="90">
        <f t="shared" si="19"/>
        <v>0</v>
      </c>
      <c r="R241" s="90"/>
      <c r="S241" s="90"/>
      <c r="T241" s="90"/>
      <c r="U241" s="80"/>
    </row>
    <row r="242" spans="2:21" ht="27.6" customHeight="1" x14ac:dyDescent="0.25">
      <c r="B242" s="80" t="str">
        <f t="shared" si="16"/>
        <v/>
      </c>
      <c r="C242" s="1"/>
      <c r="D242" s="1"/>
      <c r="E242" s="3"/>
      <c r="F242" s="3"/>
      <c r="G242" s="3"/>
      <c r="H242" s="94" t="str">
        <f t="shared" si="17"/>
        <v/>
      </c>
      <c r="I242" s="99"/>
      <c r="J242" s="99"/>
      <c r="K242" s="99"/>
      <c r="L242" s="99"/>
      <c r="N242" s="102">
        <v>1.63000000000007E-7</v>
      </c>
      <c r="O242" s="102" t="str">
        <f t="shared" si="15"/>
        <v/>
      </c>
      <c r="P242" s="90" t="str">
        <f t="shared" si="18"/>
        <v/>
      </c>
      <c r="Q242" s="90">
        <f t="shared" si="19"/>
        <v>0</v>
      </c>
      <c r="R242" s="90"/>
      <c r="S242" s="90"/>
      <c r="T242" s="90"/>
      <c r="U242" s="80"/>
    </row>
    <row r="243" spans="2:21" ht="27.6" customHeight="1" x14ac:dyDescent="0.25">
      <c r="B243" s="80" t="str">
        <f t="shared" si="16"/>
        <v/>
      </c>
      <c r="C243" s="1"/>
      <c r="D243" s="1"/>
      <c r="E243" s="3"/>
      <c r="F243" s="3"/>
      <c r="G243" s="3"/>
      <c r="H243" s="94" t="str">
        <f t="shared" si="17"/>
        <v/>
      </c>
      <c r="I243" s="99"/>
      <c r="J243" s="99"/>
      <c r="K243" s="99"/>
      <c r="L243" s="99"/>
      <c r="N243" s="102">
        <v>1.6200000000000701E-7</v>
      </c>
      <c r="O243" s="102" t="str">
        <f t="shared" si="15"/>
        <v/>
      </c>
      <c r="P243" s="90" t="str">
        <f t="shared" si="18"/>
        <v/>
      </c>
      <c r="Q243" s="90">
        <f t="shared" si="19"/>
        <v>0</v>
      </c>
      <c r="R243" s="90"/>
      <c r="S243" s="90"/>
      <c r="T243" s="90"/>
      <c r="U243" s="80"/>
    </row>
    <row r="244" spans="2:21" ht="27.6" customHeight="1" x14ac:dyDescent="0.25">
      <c r="B244" s="80" t="str">
        <f t="shared" si="16"/>
        <v/>
      </c>
      <c r="C244" s="1"/>
      <c r="D244" s="1"/>
      <c r="E244" s="3"/>
      <c r="F244" s="3"/>
      <c r="G244" s="3"/>
      <c r="H244" s="94" t="str">
        <f t="shared" si="17"/>
        <v/>
      </c>
      <c r="I244" s="99"/>
      <c r="J244" s="99"/>
      <c r="K244" s="99"/>
      <c r="L244" s="99"/>
      <c r="N244" s="102">
        <v>1.6100000000000699E-7</v>
      </c>
      <c r="O244" s="102" t="str">
        <f t="shared" si="15"/>
        <v/>
      </c>
      <c r="P244" s="90" t="str">
        <f t="shared" si="18"/>
        <v/>
      </c>
      <c r="Q244" s="90">
        <f t="shared" si="19"/>
        <v>0</v>
      </c>
      <c r="R244" s="90"/>
      <c r="S244" s="90"/>
      <c r="T244" s="90"/>
      <c r="U244" s="80"/>
    </row>
    <row r="245" spans="2:21" ht="27.6" customHeight="1" x14ac:dyDescent="0.25">
      <c r="B245" s="80" t="str">
        <f t="shared" si="16"/>
        <v/>
      </c>
      <c r="C245" s="1"/>
      <c r="D245" s="1"/>
      <c r="E245" s="3"/>
      <c r="F245" s="3"/>
      <c r="G245" s="3"/>
      <c r="H245" s="94" t="str">
        <f t="shared" si="17"/>
        <v/>
      </c>
      <c r="I245" s="99"/>
      <c r="J245" s="99"/>
      <c r="K245" s="99"/>
      <c r="L245" s="99"/>
      <c r="N245" s="102">
        <v>1.6000000000000699E-7</v>
      </c>
      <c r="O245" s="102" t="str">
        <f t="shared" si="15"/>
        <v/>
      </c>
      <c r="P245" s="90" t="str">
        <f t="shared" si="18"/>
        <v/>
      </c>
      <c r="Q245" s="90">
        <f t="shared" si="19"/>
        <v>0</v>
      </c>
      <c r="R245" s="90"/>
      <c r="S245" s="90"/>
      <c r="T245" s="90"/>
      <c r="U245" s="80"/>
    </row>
    <row r="246" spans="2:21" ht="27.6" customHeight="1" x14ac:dyDescent="0.25">
      <c r="B246" s="80" t="str">
        <f t="shared" si="16"/>
        <v/>
      </c>
      <c r="C246" s="1"/>
      <c r="D246" s="1"/>
      <c r="E246" s="3"/>
      <c r="F246" s="3"/>
      <c r="G246" s="3"/>
      <c r="H246" s="94" t="str">
        <f t="shared" si="17"/>
        <v/>
      </c>
      <c r="I246" s="99"/>
      <c r="J246" s="99"/>
      <c r="K246" s="99"/>
      <c r="L246" s="99"/>
      <c r="N246" s="102">
        <v>1.59000000000007E-7</v>
      </c>
      <c r="O246" s="102" t="str">
        <f t="shared" si="15"/>
        <v/>
      </c>
      <c r="P246" s="90" t="str">
        <f t="shared" si="18"/>
        <v/>
      </c>
      <c r="Q246" s="90">
        <f t="shared" si="19"/>
        <v>0</v>
      </c>
      <c r="R246" s="90"/>
      <c r="S246" s="90"/>
      <c r="T246" s="90"/>
      <c r="U246" s="80"/>
    </row>
    <row r="247" spans="2:21" ht="27.6" customHeight="1" x14ac:dyDescent="0.25">
      <c r="B247" s="80" t="str">
        <f t="shared" si="16"/>
        <v/>
      </c>
      <c r="C247" s="1"/>
      <c r="D247" s="1"/>
      <c r="E247" s="3"/>
      <c r="F247" s="3"/>
      <c r="G247" s="3"/>
      <c r="H247" s="94" t="str">
        <f t="shared" si="17"/>
        <v/>
      </c>
      <c r="I247" s="99"/>
      <c r="J247" s="99"/>
      <c r="K247" s="99"/>
      <c r="L247" s="99"/>
      <c r="N247" s="102">
        <v>1.58000000000007E-7</v>
      </c>
      <c r="O247" s="102" t="str">
        <f t="shared" si="15"/>
        <v/>
      </c>
      <c r="P247" s="90" t="str">
        <f t="shared" si="18"/>
        <v/>
      </c>
      <c r="Q247" s="90">
        <f t="shared" si="19"/>
        <v>0</v>
      </c>
      <c r="R247" s="90"/>
      <c r="S247" s="90"/>
      <c r="T247" s="90"/>
      <c r="U247" s="80"/>
    </row>
    <row r="248" spans="2:21" ht="27.6" customHeight="1" x14ac:dyDescent="0.25">
      <c r="B248" s="80" t="str">
        <f t="shared" si="16"/>
        <v/>
      </c>
      <c r="C248" s="1"/>
      <c r="D248" s="1"/>
      <c r="E248" s="3"/>
      <c r="F248" s="3"/>
      <c r="G248" s="3"/>
      <c r="H248" s="94" t="str">
        <f t="shared" si="17"/>
        <v/>
      </c>
      <c r="I248" s="99"/>
      <c r="J248" s="99"/>
      <c r="K248" s="99"/>
      <c r="L248" s="99"/>
      <c r="N248" s="102">
        <v>1.57000000000007E-7</v>
      </c>
      <c r="O248" s="102" t="str">
        <f t="shared" si="15"/>
        <v/>
      </c>
      <c r="P248" s="90" t="str">
        <f t="shared" si="18"/>
        <v/>
      </c>
      <c r="Q248" s="90">
        <f t="shared" si="19"/>
        <v>0</v>
      </c>
      <c r="R248" s="90"/>
      <c r="S248" s="90"/>
      <c r="T248" s="90"/>
      <c r="U248" s="80"/>
    </row>
    <row r="249" spans="2:21" ht="27.6" customHeight="1" x14ac:dyDescent="0.25">
      <c r="B249" s="80" t="str">
        <f t="shared" si="16"/>
        <v/>
      </c>
      <c r="C249" s="1"/>
      <c r="D249" s="1"/>
      <c r="E249" s="3"/>
      <c r="F249" s="3"/>
      <c r="G249" s="3"/>
      <c r="H249" s="94" t="str">
        <f t="shared" si="17"/>
        <v/>
      </c>
      <c r="I249" s="99"/>
      <c r="J249" s="99"/>
      <c r="K249" s="99"/>
      <c r="L249" s="99"/>
      <c r="N249" s="102">
        <v>1.5600000000000799E-7</v>
      </c>
      <c r="O249" s="102" t="str">
        <f t="shared" si="15"/>
        <v/>
      </c>
      <c r="P249" s="90" t="str">
        <f t="shared" si="18"/>
        <v/>
      </c>
      <c r="Q249" s="90">
        <f t="shared" si="19"/>
        <v>0</v>
      </c>
      <c r="R249" s="90"/>
      <c r="S249" s="90"/>
      <c r="T249" s="90"/>
      <c r="U249" s="80"/>
    </row>
    <row r="250" spans="2:21" ht="27.6" customHeight="1" x14ac:dyDescent="0.25">
      <c r="B250" s="80" t="str">
        <f t="shared" si="16"/>
        <v/>
      </c>
      <c r="C250" s="1"/>
      <c r="D250" s="1"/>
      <c r="E250" s="3"/>
      <c r="F250" s="3"/>
      <c r="G250" s="3"/>
      <c r="H250" s="94" t="str">
        <f t="shared" si="17"/>
        <v/>
      </c>
      <c r="I250" s="99"/>
      <c r="J250" s="99"/>
      <c r="K250" s="99"/>
      <c r="L250" s="99"/>
      <c r="N250" s="102">
        <v>1.5500000000000799E-7</v>
      </c>
      <c r="O250" s="102" t="str">
        <f t="shared" si="15"/>
        <v/>
      </c>
      <c r="P250" s="90" t="str">
        <f t="shared" si="18"/>
        <v/>
      </c>
      <c r="Q250" s="90">
        <f t="shared" si="19"/>
        <v>0</v>
      </c>
      <c r="R250" s="90"/>
      <c r="S250" s="90"/>
      <c r="T250" s="90"/>
      <c r="U250" s="80"/>
    </row>
    <row r="251" spans="2:21" ht="27.6" customHeight="1" x14ac:dyDescent="0.25">
      <c r="B251" s="80" t="str">
        <f t="shared" si="16"/>
        <v/>
      </c>
      <c r="C251" s="1"/>
      <c r="D251" s="1"/>
      <c r="E251" s="3"/>
      <c r="F251" s="3"/>
      <c r="G251" s="3"/>
      <c r="H251" s="94" t="str">
        <f t="shared" si="17"/>
        <v/>
      </c>
      <c r="I251" s="99"/>
      <c r="J251" s="99"/>
      <c r="K251" s="99"/>
      <c r="L251" s="99"/>
      <c r="N251" s="102">
        <v>1.54000000000008E-7</v>
      </c>
      <c r="O251" s="102" t="str">
        <f t="shared" si="15"/>
        <v/>
      </c>
      <c r="P251" s="90" t="str">
        <f t="shared" si="18"/>
        <v/>
      </c>
      <c r="Q251" s="90">
        <f t="shared" si="19"/>
        <v>0</v>
      </c>
      <c r="R251" s="90"/>
      <c r="S251" s="90"/>
      <c r="T251" s="90"/>
      <c r="U251" s="80"/>
    </row>
    <row r="252" spans="2:21" ht="27.6" customHeight="1" x14ac:dyDescent="0.25">
      <c r="B252" s="80" t="str">
        <f t="shared" si="16"/>
        <v/>
      </c>
      <c r="C252" s="1"/>
      <c r="D252" s="1"/>
      <c r="E252" s="3"/>
      <c r="F252" s="3"/>
      <c r="G252" s="3"/>
      <c r="H252" s="94" t="str">
        <f t="shared" si="17"/>
        <v/>
      </c>
      <c r="I252" s="99"/>
      <c r="J252" s="99"/>
      <c r="K252" s="99"/>
      <c r="L252" s="99"/>
      <c r="N252" s="102">
        <v>1.53000000000008E-7</v>
      </c>
      <c r="O252" s="102" t="str">
        <f t="shared" si="15"/>
        <v/>
      </c>
      <c r="P252" s="90" t="str">
        <f t="shared" si="18"/>
        <v/>
      </c>
      <c r="Q252" s="90">
        <f t="shared" si="19"/>
        <v>0</v>
      </c>
      <c r="R252" s="90"/>
      <c r="S252" s="90"/>
      <c r="T252" s="90"/>
      <c r="U252" s="80"/>
    </row>
    <row r="253" spans="2:21" ht="27.6" customHeight="1" x14ac:dyDescent="0.25">
      <c r="B253" s="80" t="str">
        <f t="shared" si="16"/>
        <v/>
      </c>
      <c r="C253" s="1"/>
      <c r="D253" s="1"/>
      <c r="E253" s="3"/>
      <c r="F253" s="3"/>
      <c r="G253" s="3"/>
      <c r="H253" s="94" t="str">
        <f t="shared" si="17"/>
        <v/>
      </c>
      <c r="I253" s="99"/>
      <c r="J253" s="99"/>
      <c r="K253" s="99"/>
      <c r="L253" s="99"/>
      <c r="N253" s="102">
        <v>1.52000000000008E-7</v>
      </c>
      <c r="O253" s="102" t="str">
        <f t="shared" si="15"/>
        <v/>
      </c>
      <c r="P253" s="90" t="str">
        <f t="shared" si="18"/>
        <v/>
      </c>
      <c r="Q253" s="90">
        <f t="shared" si="19"/>
        <v>0</v>
      </c>
      <c r="R253" s="90"/>
      <c r="S253" s="90"/>
      <c r="T253" s="90"/>
      <c r="U253" s="80"/>
    </row>
    <row r="254" spans="2:21" ht="27.6" customHeight="1" x14ac:dyDescent="0.25">
      <c r="B254" s="80" t="str">
        <f t="shared" si="16"/>
        <v/>
      </c>
      <c r="C254" s="1"/>
      <c r="D254" s="1"/>
      <c r="E254" s="3"/>
      <c r="F254" s="3"/>
      <c r="G254" s="3"/>
      <c r="H254" s="94" t="str">
        <f t="shared" si="17"/>
        <v/>
      </c>
      <c r="I254" s="99"/>
      <c r="J254" s="99"/>
      <c r="K254" s="99"/>
      <c r="L254" s="99"/>
      <c r="N254" s="102">
        <v>1.5100000000000801E-7</v>
      </c>
      <c r="O254" s="102" t="str">
        <f t="shared" si="15"/>
        <v/>
      </c>
      <c r="P254" s="90" t="str">
        <f t="shared" si="18"/>
        <v/>
      </c>
      <c r="Q254" s="90">
        <f t="shared" si="19"/>
        <v>0</v>
      </c>
      <c r="R254" s="90"/>
      <c r="S254" s="90"/>
      <c r="T254" s="90"/>
      <c r="U254" s="80"/>
    </row>
    <row r="255" spans="2:21" ht="27.6" customHeight="1" x14ac:dyDescent="0.25">
      <c r="B255" s="80" t="str">
        <f t="shared" si="16"/>
        <v/>
      </c>
      <c r="C255" s="1"/>
      <c r="D255" s="1"/>
      <c r="E255" s="3"/>
      <c r="F255" s="3"/>
      <c r="G255" s="3"/>
      <c r="H255" s="94" t="str">
        <f t="shared" si="17"/>
        <v/>
      </c>
      <c r="I255" s="99"/>
      <c r="J255" s="99"/>
      <c r="K255" s="99"/>
      <c r="L255" s="99"/>
      <c r="N255" s="102">
        <v>1.5000000000000799E-7</v>
      </c>
      <c r="O255" s="102" t="str">
        <f t="shared" si="15"/>
        <v/>
      </c>
      <c r="P255" s="90" t="str">
        <f t="shared" si="18"/>
        <v/>
      </c>
      <c r="Q255" s="90">
        <f t="shared" si="19"/>
        <v>0</v>
      </c>
      <c r="R255" s="90"/>
      <c r="S255" s="90"/>
      <c r="T255" s="90"/>
      <c r="U255" s="80"/>
    </row>
    <row r="256" spans="2:21" ht="27.6" customHeight="1" x14ac:dyDescent="0.25">
      <c r="B256" s="80" t="str">
        <f t="shared" si="16"/>
        <v/>
      </c>
      <c r="C256" s="1"/>
      <c r="D256" s="1"/>
      <c r="E256" s="3"/>
      <c r="F256" s="3"/>
      <c r="G256" s="3"/>
      <c r="H256" s="94" t="str">
        <f t="shared" si="17"/>
        <v/>
      </c>
      <c r="I256" s="99"/>
      <c r="J256" s="99"/>
      <c r="K256" s="99"/>
      <c r="L256" s="99"/>
      <c r="N256" s="102">
        <v>1.4900000000000799E-7</v>
      </c>
      <c r="O256" s="102" t="str">
        <f t="shared" si="15"/>
        <v/>
      </c>
      <c r="P256" s="90" t="str">
        <f t="shared" si="18"/>
        <v/>
      </c>
      <c r="Q256" s="90">
        <f t="shared" si="19"/>
        <v>0</v>
      </c>
      <c r="R256" s="90"/>
      <c r="S256" s="90"/>
      <c r="T256" s="90"/>
      <c r="U256" s="80"/>
    </row>
    <row r="257" spans="2:21" ht="27.6" customHeight="1" x14ac:dyDescent="0.25">
      <c r="B257" s="80" t="str">
        <f t="shared" si="16"/>
        <v/>
      </c>
      <c r="C257" s="1"/>
      <c r="D257" s="1"/>
      <c r="E257" s="3"/>
      <c r="F257" s="3"/>
      <c r="G257" s="3"/>
      <c r="H257" s="94" t="str">
        <f t="shared" si="17"/>
        <v/>
      </c>
      <c r="I257" s="99"/>
      <c r="J257" s="99"/>
      <c r="K257" s="99"/>
      <c r="L257" s="99"/>
      <c r="N257" s="102">
        <v>1.48000000000008E-7</v>
      </c>
      <c r="O257" s="102" t="str">
        <f t="shared" si="15"/>
        <v/>
      </c>
      <c r="P257" s="90" t="str">
        <f t="shared" si="18"/>
        <v/>
      </c>
      <c r="Q257" s="90">
        <f t="shared" si="19"/>
        <v>0</v>
      </c>
      <c r="R257" s="90"/>
      <c r="S257" s="90"/>
      <c r="T257" s="90"/>
      <c r="U257" s="80"/>
    </row>
    <row r="258" spans="2:21" ht="27.6" customHeight="1" x14ac:dyDescent="0.25">
      <c r="B258" s="80" t="str">
        <f t="shared" si="16"/>
        <v/>
      </c>
      <c r="C258" s="1"/>
      <c r="D258" s="1"/>
      <c r="E258" s="3"/>
      <c r="F258" s="3"/>
      <c r="G258" s="3"/>
      <c r="H258" s="94" t="str">
        <f t="shared" si="17"/>
        <v/>
      </c>
      <c r="I258" s="99"/>
      <c r="J258" s="99"/>
      <c r="K258" s="99"/>
      <c r="L258" s="99"/>
      <c r="N258" s="102">
        <v>1.47000000000008E-7</v>
      </c>
      <c r="O258" s="102" t="str">
        <f t="shared" si="15"/>
        <v/>
      </c>
      <c r="P258" s="90" t="str">
        <f t="shared" si="18"/>
        <v/>
      </c>
      <c r="Q258" s="90">
        <f t="shared" si="19"/>
        <v>0</v>
      </c>
      <c r="R258" s="90"/>
      <c r="S258" s="90"/>
      <c r="T258" s="90"/>
      <c r="U258" s="80"/>
    </row>
    <row r="259" spans="2:21" ht="27.6" customHeight="1" x14ac:dyDescent="0.25">
      <c r="B259" s="80" t="str">
        <f t="shared" si="16"/>
        <v/>
      </c>
      <c r="C259" s="1"/>
      <c r="D259" s="1"/>
      <c r="E259" s="3"/>
      <c r="F259" s="3"/>
      <c r="G259" s="3"/>
      <c r="H259" s="94" t="str">
        <f t="shared" si="17"/>
        <v/>
      </c>
      <c r="I259" s="99"/>
      <c r="J259" s="99"/>
      <c r="K259" s="99"/>
      <c r="L259" s="99"/>
      <c r="N259" s="102">
        <v>1.46000000000008E-7</v>
      </c>
      <c r="O259" s="102" t="str">
        <f t="shared" si="15"/>
        <v/>
      </c>
      <c r="P259" s="90" t="str">
        <f t="shared" si="18"/>
        <v/>
      </c>
      <c r="Q259" s="90">
        <f t="shared" si="19"/>
        <v>0</v>
      </c>
      <c r="R259" s="90"/>
      <c r="S259" s="90"/>
      <c r="T259" s="90"/>
      <c r="U259" s="80"/>
    </row>
    <row r="260" spans="2:21" ht="27.6" customHeight="1" x14ac:dyDescent="0.25">
      <c r="B260" s="80" t="str">
        <f t="shared" si="16"/>
        <v/>
      </c>
      <c r="C260" s="1"/>
      <c r="D260" s="1"/>
      <c r="E260" s="3"/>
      <c r="F260" s="3"/>
      <c r="G260" s="3"/>
      <c r="H260" s="94" t="str">
        <f t="shared" si="17"/>
        <v/>
      </c>
      <c r="I260" s="99"/>
      <c r="J260" s="99"/>
      <c r="K260" s="99"/>
      <c r="L260" s="99"/>
      <c r="N260" s="102">
        <v>1.4500000000000801E-7</v>
      </c>
      <c r="O260" s="102" t="str">
        <f t="shared" si="15"/>
        <v/>
      </c>
      <c r="P260" s="90" t="str">
        <f t="shared" si="18"/>
        <v/>
      </c>
      <c r="Q260" s="90">
        <f t="shared" si="19"/>
        <v>0</v>
      </c>
      <c r="R260" s="90"/>
      <c r="S260" s="90"/>
      <c r="T260" s="90"/>
      <c r="U260" s="80"/>
    </row>
    <row r="261" spans="2:21" ht="27.6" customHeight="1" x14ac:dyDescent="0.25">
      <c r="B261" s="80" t="str">
        <f t="shared" si="16"/>
        <v/>
      </c>
      <c r="C261" s="1"/>
      <c r="D261" s="1"/>
      <c r="E261" s="3"/>
      <c r="F261" s="3"/>
      <c r="G261" s="3"/>
      <c r="H261" s="94" t="str">
        <f t="shared" si="17"/>
        <v/>
      </c>
      <c r="I261" s="99"/>
      <c r="J261" s="99"/>
      <c r="K261" s="99"/>
      <c r="L261" s="99"/>
      <c r="N261" s="102">
        <v>1.4400000000000801E-7</v>
      </c>
      <c r="O261" s="102" t="str">
        <f t="shared" ref="O261:O324" si="20">IFERROR(H261+N261,"")</f>
        <v/>
      </c>
      <c r="P261" s="90" t="str">
        <f t="shared" si="18"/>
        <v/>
      </c>
      <c r="Q261" s="90">
        <f t="shared" si="19"/>
        <v>0</v>
      </c>
      <c r="R261" s="90"/>
      <c r="S261" s="90"/>
      <c r="T261" s="90"/>
      <c r="U261" s="80"/>
    </row>
    <row r="262" spans="2:21" ht="27.6" customHeight="1" x14ac:dyDescent="0.25">
      <c r="B262" s="80" t="str">
        <f t="shared" ref="B262:B325" si="21">P262</f>
        <v/>
      </c>
      <c r="C262" s="1"/>
      <c r="D262" s="1"/>
      <c r="E262" s="3"/>
      <c r="F262" s="3"/>
      <c r="G262" s="3"/>
      <c r="H262" s="94" t="str">
        <f t="shared" ref="H262:H325" si="22">IFERROR(VLOOKUP(E262,$N$406:$O$410,2,FALSE)*VLOOKUP(F262,$N$412:$O$416,2,FALSE)*VLOOKUP(G262,$N$418:$O$422,2,FALSE),"")</f>
        <v/>
      </c>
      <c r="I262" s="99"/>
      <c r="J262" s="99"/>
      <c r="K262" s="99"/>
      <c r="L262" s="99"/>
      <c r="N262" s="102">
        <v>1.4300000000000799E-7</v>
      </c>
      <c r="O262" s="102" t="str">
        <f t="shared" si="20"/>
        <v/>
      </c>
      <c r="P262" s="90" t="str">
        <f t="shared" ref="P262:P325" si="23">IFERROR(RANK(O262,$O$5:$O$404),"")</f>
        <v/>
      </c>
      <c r="Q262" s="90">
        <f t="shared" ref="Q262:Q325" si="24">C262</f>
        <v>0</v>
      </c>
      <c r="R262" s="90"/>
      <c r="S262" s="90"/>
      <c r="T262" s="90"/>
      <c r="U262" s="80"/>
    </row>
    <row r="263" spans="2:21" ht="27.6" customHeight="1" x14ac:dyDescent="0.25">
      <c r="B263" s="80" t="str">
        <f t="shared" si="21"/>
        <v/>
      </c>
      <c r="C263" s="1"/>
      <c r="D263" s="1"/>
      <c r="E263" s="3"/>
      <c r="F263" s="3"/>
      <c r="G263" s="3"/>
      <c r="H263" s="94" t="str">
        <f t="shared" si="22"/>
        <v/>
      </c>
      <c r="I263" s="99"/>
      <c r="J263" s="99"/>
      <c r="K263" s="99"/>
      <c r="L263" s="99"/>
      <c r="N263" s="102">
        <v>1.4200000000000799E-7</v>
      </c>
      <c r="O263" s="102" t="str">
        <f t="shared" si="20"/>
        <v/>
      </c>
      <c r="P263" s="90" t="str">
        <f t="shared" si="23"/>
        <v/>
      </c>
      <c r="Q263" s="90">
        <f t="shared" si="24"/>
        <v>0</v>
      </c>
      <c r="R263" s="90"/>
      <c r="S263" s="90"/>
      <c r="T263" s="90"/>
      <c r="U263" s="80"/>
    </row>
    <row r="264" spans="2:21" ht="27.6" customHeight="1" x14ac:dyDescent="0.25">
      <c r="B264" s="80" t="str">
        <f t="shared" si="21"/>
        <v/>
      </c>
      <c r="C264" s="1"/>
      <c r="D264" s="1"/>
      <c r="E264" s="3"/>
      <c r="F264" s="3"/>
      <c r="G264" s="3"/>
      <c r="H264" s="94" t="str">
        <f t="shared" si="22"/>
        <v/>
      </c>
      <c r="I264" s="99"/>
      <c r="J264" s="99"/>
      <c r="K264" s="99"/>
      <c r="L264" s="99"/>
      <c r="N264" s="102">
        <v>1.41000000000008E-7</v>
      </c>
      <c r="O264" s="102" t="str">
        <f t="shared" si="20"/>
        <v/>
      </c>
      <c r="P264" s="90" t="str">
        <f t="shared" si="23"/>
        <v/>
      </c>
      <c r="Q264" s="90">
        <f t="shared" si="24"/>
        <v>0</v>
      </c>
      <c r="R264" s="90"/>
      <c r="S264" s="90"/>
      <c r="T264" s="90"/>
      <c r="U264" s="80"/>
    </row>
    <row r="265" spans="2:21" ht="27.6" customHeight="1" x14ac:dyDescent="0.25">
      <c r="B265" s="80" t="str">
        <f t="shared" si="21"/>
        <v/>
      </c>
      <c r="C265" s="1"/>
      <c r="D265" s="1"/>
      <c r="E265" s="3"/>
      <c r="F265" s="3"/>
      <c r="G265" s="3"/>
      <c r="H265" s="94" t="str">
        <f t="shared" si="22"/>
        <v/>
      </c>
      <c r="I265" s="99"/>
      <c r="J265" s="99"/>
      <c r="K265" s="99"/>
      <c r="L265" s="99"/>
      <c r="N265" s="102">
        <v>1.40000000000008E-7</v>
      </c>
      <c r="O265" s="102" t="str">
        <f t="shared" si="20"/>
        <v/>
      </c>
      <c r="P265" s="90" t="str">
        <f t="shared" si="23"/>
        <v/>
      </c>
      <c r="Q265" s="90">
        <f t="shared" si="24"/>
        <v>0</v>
      </c>
      <c r="R265" s="90"/>
      <c r="S265" s="90"/>
      <c r="T265" s="90"/>
      <c r="U265" s="80"/>
    </row>
    <row r="266" spans="2:21" ht="27.6" customHeight="1" x14ac:dyDescent="0.25">
      <c r="B266" s="80" t="str">
        <f t="shared" si="21"/>
        <v/>
      </c>
      <c r="C266" s="1"/>
      <c r="D266" s="1"/>
      <c r="E266" s="3"/>
      <c r="F266" s="3"/>
      <c r="G266" s="3"/>
      <c r="H266" s="94" t="str">
        <f t="shared" si="22"/>
        <v/>
      </c>
      <c r="I266" s="99"/>
      <c r="J266" s="99"/>
      <c r="K266" s="99"/>
      <c r="L266" s="99"/>
      <c r="N266" s="102">
        <v>1.3900000000000801E-7</v>
      </c>
      <c r="O266" s="102" t="str">
        <f t="shared" si="20"/>
        <v/>
      </c>
      <c r="P266" s="90" t="str">
        <f t="shared" si="23"/>
        <v/>
      </c>
      <c r="Q266" s="90">
        <f t="shared" si="24"/>
        <v>0</v>
      </c>
      <c r="R266" s="90"/>
      <c r="S266" s="90"/>
      <c r="T266" s="90"/>
      <c r="U266" s="80"/>
    </row>
    <row r="267" spans="2:21" ht="27.6" customHeight="1" x14ac:dyDescent="0.25">
      <c r="B267" s="80" t="str">
        <f t="shared" si="21"/>
        <v/>
      </c>
      <c r="C267" s="1"/>
      <c r="D267" s="1"/>
      <c r="E267" s="3"/>
      <c r="F267" s="3"/>
      <c r="G267" s="3"/>
      <c r="H267" s="94" t="str">
        <f t="shared" si="22"/>
        <v/>
      </c>
      <c r="I267" s="99"/>
      <c r="J267" s="99"/>
      <c r="K267" s="99"/>
      <c r="L267" s="99"/>
      <c r="N267" s="102">
        <v>1.3800000000000801E-7</v>
      </c>
      <c r="O267" s="102" t="str">
        <f t="shared" si="20"/>
        <v/>
      </c>
      <c r="P267" s="90" t="str">
        <f t="shared" si="23"/>
        <v/>
      </c>
      <c r="Q267" s="90">
        <f t="shared" si="24"/>
        <v>0</v>
      </c>
      <c r="R267" s="90"/>
      <c r="S267" s="90"/>
      <c r="T267" s="90"/>
      <c r="U267" s="80"/>
    </row>
    <row r="268" spans="2:21" ht="27.6" customHeight="1" x14ac:dyDescent="0.25">
      <c r="B268" s="80" t="str">
        <f t="shared" si="21"/>
        <v/>
      </c>
      <c r="C268" s="1"/>
      <c r="D268" s="1"/>
      <c r="E268" s="3"/>
      <c r="F268" s="3"/>
      <c r="G268" s="3"/>
      <c r="H268" s="94" t="str">
        <f t="shared" si="22"/>
        <v/>
      </c>
      <c r="I268" s="99"/>
      <c r="J268" s="99"/>
      <c r="K268" s="99"/>
      <c r="L268" s="99"/>
      <c r="N268" s="102">
        <v>1.3700000000000799E-7</v>
      </c>
      <c r="O268" s="102" t="str">
        <f t="shared" si="20"/>
        <v/>
      </c>
      <c r="P268" s="90" t="str">
        <f t="shared" si="23"/>
        <v/>
      </c>
      <c r="Q268" s="90">
        <f t="shared" si="24"/>
        <v>0</v>
      </c>
      <c r="R268" s="90"/>
      <c r="S268" s="90"/>
      <c r="T268" s="90"/>
      <c r="U268" s="80"/>
    </row>
    <row r="269" spans="2:21" ht="27.6" customHeight="1" x14ac:dyDescent="0.25">
      <c r="B269" s="80" t="str">
        <f t="shared" si="21"/>
        <v/>
      </c>
      <c r="C269" s="1"/>
      <c r="D269" s="1"/>
      <c r="E269" s="3"/>
      <c r="F269" s="3"/>
      <c r="G269" s="3"/>
      <c r="H269" s="94" t="str">
        <f t="shared" si="22"/>
        <v/>
      </c>
      <c r="I269" s="99"/>
      <c r="J269" s="99"/>
      <c r="K269" s="99"/>
      <c r="L269" s="99"/>
      <c r="N269" s="102">
        <v>1.3600000000000799E-7</v>
      </c>
      <c r="O269" s="102" t="str">
        <f t="shared" si="20"/>
        <v/>
      </c>
      <c r="P269" s="90" t="str">
        <f t="shared" si="23"/>
        <v/>
      </c>
      <c r="Q269" s="90">
        <f t="shared" si="24"/>
        <v>0</v>
      </c>
      <c r="R269" s="90"/>
      <c r="S269" s="90"/>
      <c r="T269" s="90"/>
      <c r="U269" s="80"/>
    </row>
    <row r="270" spans="2:21" ht="27.6" customHeight="1" x14ac:dyDescent="0.25">
      <c r="B270" s="80" t="str">
        <f t="shared" si="21"/>
        <v/>
      </c>
      <c r="C270" s="1"/>
      <c r="D270" s="1"/>
      <c r="E270" s="3"/>
      <c r="F270" s="3"/>
      <c r="G270" s="3"/>
      <c r="H270" s="94" t="str">
        <f t="shared" si="22"/>
        <v/>
      </c>
      <c r="I270" s="99"/>
      <c r="J270" s="99"/>
      <c r="K270" s="99"/>
      <c r="L270" s="99"/>
      <c r="N270" s="102">
        <v>1.35000000000008E-7</v>
      </c>
      <c r="O270" s="102" t="str">
        <f t="shared" si="20"/>
        <v/>
      </c>
      <c r="P270" s="90" t="str">
        <f t="shared" si="23"/>
        <v/>
      </c>
      <c r="Q270" s="90">
        <f t="shared" si="24"/>
        <v>0</v>
      </c>
      <c r="R270" s="90"/>
      <c r="S270" s="90"/>
      <c r="T270" s="90"/>
      <c r="U270" s="80"/>
    </row>
    <row r="271" spans="2:21" ht="27.6" customHeight="1" x14ac:dyDescent="0.25">
      <c r="B271" s="80" t="str">
        <f t="shared" si="21"/>
        <v/>
      </c>
      <c r="C271" s="1"/>
      <c r="D271" s="1"/>
      <c r="E271" s="3"/>
      <c r="F271" s="3"/>
      <c r="G271" s="3"/>
      <c r="H271" s="94" t="str">
        <f t="shared" si="22"/>
        <v/>
      </c>
      <c r="I271" s="99"/>
      <c r="J271" s="99"/>
      <c r="K271" s="99"/>
      <c r="L271" s="99"/>
      <c r="N271" s="102">
        <v>1.34000000000008E-7</v>
      </c>
      <c r="O271" s="102" t="str">
        <f t="shared" si="20"/>
        <v/>
      </c>
      <c r="P271" s="90" t="str">
        <f t="shared" si="23"/>
        <v/>
      </c>
      <c r="Q271" s="90">
        <f t="shared" si="24"/>
        <v>0</v>
      </c>
      <c r="R271" s="90"/>
      <c r="S271" s="90"/>
      <c r="T271" s="90"/>
      <c r="U271" s="80"/>
    </row>
    <row r="272" spans="2:21" ht="27.6" customHeight="1" x14ac:dyDescent="0.25">
      <c r="B272" s="80" t="str">
        <f t="shared" si="21"/>
        <v/>
      </c>
      <c r="C272" s="1"/>
      <c r="D272" s="1"/>
      <c r="E272" s="3"/>
      <c r="F272" s="3"/>
      <c r="G272" s="3"/>
      <c r="H272" s="94" t="str">
        <f t="shared" si="22"/>
        <v/>
      </c>
      <c r="I272" s="99"/>
      <c r="J272" s="99"/>
      <c r="K272" s="99"/>
      <c r="L272" s="99"/>
      <c r="N272" s="102">
        <v>1.3300000000000801E-7</v>
      </c>
      <c r="O272" s="102" t="str">
        <f t="shared" si="20"/>
        <v/>
      </c>
      <c r="P272" s="90" t="str">
        <f t="shared" si="23"/>
        <v/>
      </c>
      <c r="Q272" s="90">
        <f t="shared" si="24"/>
        <v>0</v>
      </c>
      <c r="R272" s="90"/>
      <c r="S272" s="90"/>
      <c r="T272" s="90"/>
      <c r="U272" s="80"/>
    </row>
    <row r="273" spans="2:21" ht="27.6" customHeight="1" x14ac:dyDescent="0.25">
      <c r="B273" s="80" t="str">
        <f t="shared" si="21"/>
        <v/>
      </c>
      <c r="C273" s="1"/>
      <c r="D273" s="1"/>
      <c r="E273" s="3"/>
      <c r="F273" s="3"/>
      <c r="G273" s="3"/>
      <c r="H273" s="94" t="str">
        <f t="shared" si="22"/>
        <v/>
      </c>
      <c r="I273" s="99"/>
      <c r="J273" s="99"/>
      <c r="K273" s="99"/>
      <c r="L273" s="99"/>
      <c r="N273" s="102">
        <v>1.3200000000000801E-7</v>
      </c>
      <c r="O273" s="102" t="str">
        <f t="shared" si="20"/>
        <v/>
      </c>
      <c r="P273" s="90" t="str">
        <f t="shared" si="23"/>
        <v/>
      </c>
      <c r="Q273" s="90">
        <f t="shared" si="24"/>
        <v>0</v>
      </c>
      <c r="R273" s="90"/>
      <c r="S273" s="90"/>
      <c r="T273" s="90"/>
      <c r="U273" s="80"/>
    </row>
    <row r="274" spans="2:21" ht="27.6" customHeight="1" x14ac:dyDescent="0.25">
      <c r="B274" s="80" t="str">
        <f t="shared" si="21"/>
        <v/>
      </c>
      <c r="C274" s="1"/>
      <c r="D274" s="1"/>
      <c r="E274" s="3"/>
      <c r="F274" s="3"/>
      <c r="G274" s="3"/>
      <c r="H274" s="94" t="str">
        <f t="shared" si="22"/>
        <v/>
      </c>
      <c r="I274" s="99"/>
      <c r="J274" s="99"/>
      <c r="K274" s="99"/>
      <c r="L274" s="99"/>
      <c r="N274" s="102">
        <v>1.3100000000000799E-7</v>
      </c>
      <c r="O274" s="102" t="str">
        <f t="shared" si="20"/>
        <v/>
      </c>
      <c r="P274" s="90" t="str">
        <f t="shared" si="23"/>
        <v/>
      </c>
      <c r="Q274" s="90">
        <f t="shared" si="24"/>
        <v>0</v>
      </c>
      <c r="R274" s="90"/>
      <c r="S274" s="90"/>
      <c r="T274" s="90"/>
      <c r="U274" s="80"/>
    </row>
    <row r="275" spans="2:21" ht="27.6" customHeight="1" x14ac:dyDescent="0.25">
      <c r="B275" s="80" t="str">
        <f t="shared" si="21"/>
        <v/>
      </c>
      <c r="C275" s="1"/>
      <c r="D275" s="1"/>
      <c r="E275" s="3"/>
      <c r="F275" s="3"/>
      <c r="G275" s="3"/>
      <c r="H275" s="94" t="str">
        <f t="shared" si="22"/>
        <v/>
      </c>
      <c r="I275" s="99"/>
      <c r="J275" s="99"/>
      <c r="K275" s="99"/>
      <c r="L275" s="99"/>
      <c r="N275" s="102">
        <v>1.3000000000000799E-7</v>
      </c>
      <c r="O275" s="102" t="str">
        <f t="shared" si="20"/>
        <v/>
      </c>
      <c r="P275" s="90" t="str">
        <f t="shared" si="23"/>
        <v/>
      </c>
      <c r="Q275" s="90">
        <f t="shared" si="24"/>
        <v>0</v>
      </c>
      <c r="R275" s="90"/>
      <c r="S275" s="90"/>
      <c r="T275" s="90"/>
      <c r="U275" s="80"/>
    </row>
    <row r="276" spans="2:21" ht="27.6" customHeight="1" x14ac:dyDescent="0.25">
      <c r="B276" s="80" t="str">
        <f t="shared" si="21"/>
        <v/>
      </c>
      <c r="C276" s="1"/>
      <c r="D276" s="1"/>
      <c r="E276" s="3"/>
      <c r="F276" s="3"/>
      <c r="G276" s="3"/>
      <c r="H276" s="94" t="str">
        <f t="shared" si="22"/>
        <v/>
      </c>
      <c r="I276" s="99"/>
      <c r="J276" s="99"/>
      <c r="K276" s="99"/>
      <c r="L276" s="99"/>
      <c r="N276" s="102">
        <v>1.29000000000008E-7</v>
      </c>
      <c r="O276" s="102" t="str">
        <f t="shared" si="20"/>
        <v/>
      </c>
      <c r="P276" s="90" t="str">
        <f t="shared" si="23"/>
        <v/>
      </c>
      <c r="Q276" s="90">
        <f t="shared" si="24"/>
        <v>0</v>
      </c>
      <c r="R276" s="90"/>
      <c r="S276" s="90"/>
      <c r="T276" s="90"/>
      <c r="U276" s="80"/>
    </row>
    <row r="277" spans="2:21" ht="27.6" customHeight="1" x14ac:dyDescent="0.25">
      <c r="B277" s="80" t="str">
        <f t="shared" si="21"/>
        <v/>
      </c>
      <c r="C277" s="1"/>
      <c r="D277" s="1"/>
      <c r="E277" s="3"/>
      <c r="F277" s="3"/>
      <c r="G277" s="3"/>
      <c r="H277" s="94" t="str">
        <f t="shared" si="22"/>
        <v/>
      </c>
      <c r="I277" s="99"/>
      <c r="J277" s="99"/>
      <c r="K277" s="99"/>
      <c r="L277" s="99"/>
      <c r="N277" s="102">
        <v>1.28000000000008E-7</v>
      </c>
      <c r="O277" s="102" t="str">
        <f t="shared" si="20"/>
        <v/>
      </c>
      <c r="P277" s="90" t="str">
        <f t="shared" si="23"/>
        <v/>
      </c>
      <c r="Q277" s="90">
        <f t="shared" si="24"/>
        <v>0</v>
      </c>
      <c r="R277" s="90"/>
      <c r="S277" s="90"/>
      <c r="T277" s="90"/>
      <c r="U277" s="80"/>
    </row>
    <row r="278" spans="2:21" ht="27.6" customHeight="1" x14ac:dyDescent="0.25">
      <c r="B278" s="80" t="str">
        <f t="shared" si="21"/>
        <v/>
      </c>
      <c r="C278" s="1"/>
      <c r="D278" s="1"/>
      <c r="E278" s="3"/>
      <c r="F278" s="3"/>
      <c r="G278" s="3"/>
      <c r="H278" s="94" t="str">
        <f t="shared" si="22"/>
        <v/>
      </c>
      <c r="I278" s="99"/>
      <c r="J278" s="99"/>
      <c r="K278" s="99"/>
      <c r="L278" s="99"/>
      <c r="N278" s="102">
        <v>1.2700000000000801E-7</v>
      </c>
      <c r="O278" s="102" t="str">
        <f t="shared" si="20"/>
        <v/>
      </c>
      <c r="P278" s="90" t="str">
        <f t="shared" si="23"/>
        <v/>
      </c>
      <c r="Q278" s="90">
        <f t="shared" si="24"/>
        <v>0</v>
      </c>
      <c r="R278" s="90"/>
      <c r="S278" s="90"/>
      <c r="T278" s="90"/>
      <c r="U278" s="80"/>
    </row>
    <row r="279" spans="2:21" ht="27.6" customHeight="1" x14ac:dyDescent="0.25">
      <c r="B279" s="80" t="str">
        <f t="shared" si="21"/>
        <v/>
      </c>
      <c r="C279" s="1"/>
      <c r="D279" s="1"/>
      <c r="E279" s="3"/>
      <c r="F279" s="3"/>
      <c r="G279" s="3"/>
      <c r="H279" s="94" t="str">
        <f t="shared" si="22"/>
        <v/>
      </c>
      <c r="I279" s="99"/>
      <c r="J279" s="99"/>
      <c r="K279" s="99"/>
      <c r="L279" s="99"/>
      <c r="N279" s="102">
        <v>1.2600000000000801E-7</v>
      </c>
      <c r="O279" s="102" t="str">
        <f t="shared" si="20"/>
        <v/>
      </c>
      <c r="P279" s="90" t="str">
        <f t="shared" si="23"/>
        <v/>
      </c>
      <c r="Q279" s="90">
        <f t="shared" si="24"/>
        <v>0</v>
      </c>
      <c r="R279" s="90"/>
      <c r="S279" s="90"/>
      <c r="T279" s="90"/>
      <c r="U279" s="80"/>
    </row>
    <row r="280" spans="2:21" ht="27.6" customHeight="1" x14ac:dyDescent="0.25">
      <c r="B280" s="80" t="str">
        <f t="shared" si="21"/>
        <v/>
      </c>
      <c r="C280" s="1"/>
      <c r="D280" s="1"/>
      <c r="E280" s="3"/>
      <c r="F280" s="3"/>
      <c r="G280" s="3"/>
      <c r="H280" s="94" t="str">
        <f t="shared" si="22"/>
        <v/>
      </c>
      <c r="I280" s="99"/>
      <c r="J280" s="99"/>
      <c r="K280" s="99"/>
      <c r="L280" s="99"/>
      <c r="N280" s="102">
        <v>1.2500000000000799E-7</v>
      </c>
      <c r="O280" s="102" t="str">
        <f t="shared" si="20"/>
        <v/>
      </c>
      <c r="P280" s="90" t="str">
        <f t="shared" si="23"/>
        <v/>
      </c>
      <c r="Q280" s="90">
        <f t="shared" si="24"/>
        <v>0</v>
      </c>
      <c r="R280" s="90"/>
      <c r="S280" s="90"/>
      <c r="T280" s="90"/>
      <c r="U280" s="80"/>
    </row>
    <row r="281" spans="2:21" ht="27.6" customHeight="1" x14ac:dyDescent="0.25">
      <c r="B281" s="80" t="str">
        <f t="shared" si="21"/>
        <v/>
      </c>
      <c r="C281" s="1"/>
      <c r="D281" s="1"/>
      <c r="E281" s="3"/>
      <c r="F281" s="3"/>
      <c r="G281" s="3"/>
      <c r="H281" s="94" t="str">
        <f t="shared" si="22"/>
        <v/>
      </c>
      <c r="I281" s="99"/>
      <c r="J281" s="99"/>
      <c r="K281" s="99"/>
      <c r="L281" s="99"/>
      <c r="N281" s="102">
        <v>1.2400000000000799E-7</v>
      </c>
      <c r="O281" s="102" t="str">
        <f t="shared" si="20"/>
        <v/>
      </c>
      <c r="P281" s="90" t="str">
        <f t="shared" si="23"/>
        <v/>
      </c>
      <c r="Q281" s="90">
        <f t="shared" si="24"/>
        <v>0</v>
      </c>
      <c r="R281" s="90"/>
      <c r="S281" s="90"/>
      <c r="T281" s="90"/>
      <c r="U281" s="80"/>
    </row>
    <row r="282" spans="2:21" ht="27.6" customHeight="1" x14ac:dyDescent="0.25">
      <c r="B282" s="80" t="str">
        <f t="shared" si="21"/>
        <v/>
      </c>
      <c r="C282" s="1"/>
      <c r="D282" s="1"/>
      <c r="E282" s="3"/>
      <c r="F282" s="3"/>
      <c r="G282" s="3"/>
      <c r="H282" s="94" t="str">
        <f t="shared" si="22"/>
        <v/>
      </c>
      <c r="I282" s="99"/>
      <c r="J282" s="99"/>
      <c r="K282" s="99"/>
      <c r="L282" s="99"/>
      <c r="N282" s="102">
        <v>1.23000000000009E-7</v>
      </c>
      <c r="O282" s="102" t="str">
        <f t="shared" si="20"/>
        <v/>
      </c>
      <c r="P282" s="90" t="str">
        <f t="shared" si="23"/>
        <v/>
      </c>
      <c r="Q282" s="90">
        <f t="shared" si="24"/>
        <v>0</v>
      </c>
      <c r="R282" s="90"/>
      <c r="S282" s="90"/>
      <c r="T282" s="90"/>
      <c r="U282" s="80"/>
    </row>
    <row r="283" spans="2:21" ht="27.6" customHeight="1" x14ac:dyDescent="0.25">
      <c r="B283" s="80" t="str">
        <f t="shared" si="21"/>
        <v/>
      </c>
      <c r="C283" s="1"/>
      <c r="D283" s="1"/>
      <c r="E283" s="3"/>
      <c r="F283" s="3"/>
      <c r="G283" s="3"/>
      <c r="H283" s="94" t="str">
        <f t="shared" si="22"/>
        <v/>
      </c>
      <c r="I283" s="99"/>
      <c r="J283" s="99"/>
      <c r="K283" s="99"/>
      <c r="L283" s="99"/>
      <c r="N283" s="102">
        <v>1.2200000000000901E-7</v>
      </c>
      <c r="O283" s="102" t="str">
        <f t="shared" si="20"/>
        <v/>
      </c>
      <c r="P283" s="90" t="str">
        <f t="shared" si="23"/>
        <v/>
      </c>
      <c r="Q283" s="90">
        <f t="shared" si="24"/>
        <v>0</v>
      </c>
      <c r="R283" s="90"/>
      <c r="S283" s="90"/>
      <c r="T283" s="90"/>
      <c r="U283" s="80"/>
    </row>
    <row r="284" spans="2:21" ht="27.6" customHeight="1" x14ac:dyDescent="0.25">
      <c r="B284" s="80" t="str">
        <f t="shared" si="21"/>
        <v/>
      </c>
      <c r="C284" s="1"/>
      <c r="D284" s="1"/>
      <c r="E284" s="3"/>
      <c r="F284" s="3"/>
      <c r="G284" s="3"/>
      <c r="H284" s="94" t="str">
        <f t="shared" si="22"/>
        <v/>
      </c>
      <c r="I284" s="99"/>
      <c r="J284" s="99"/>
      <c r="K284" s="99"/>
      <c r="L284" s="99"/>
      <c r="N284" s="102">
        <v>1.2100000000000901E-7</v>
      </c>
      <c r="O284" s="102" t="str">
        <f t="shared" si="20"/>
        <v/>
      </c>
      <c r="P284" s="90" t="str">
        <f t="shared" si="23"/>
        <v/>
      </c>
      <c r="Q284" s="90">
        <f t="shared" si="24"/>
        <v>0</v>
      </c>
      <c r="R284" s="90"/>
      <c r="S284" s="90"/>
      <c r="T284" s="90"/>
      <c r="U284" s="80"/>
    </row>
    <row r="285" spans="2:21" ht="27.6" customHeight="1" x14ac:dyDescent="0.25">
      <c r="B285" s="80" t="str">
        <f t="shared" si="21"/>
        <v/>
      </c>
      <c r="C285" s="1"/>
      <c r="D285" s="1"/>
      <c r="E285" s="3"/>
      <c r="F285" s="3"/>
      <c r="G285" s="3"/>
      <c r="H285" s="94" t="str">
        <f t="shared" si="22"/>
        <v/>
      </c>
      <c r="I285" s="99"/>
      <c r="J285" s="99"/>
      <c r="K285" s="99"/>
      <c r="L285" s="99"/>
      <c r="N285" s="102">
        <v>1.2000000000000899E-7</v>
      </c>
      <c r="O285" s="102" t="str">
        <f t="shared" si="20"/>
        <v/>
      </c>
      <c r="P285" s="90" t="str">
        <f t="shared" si="23"/>
        <v/>
      </c>
      <c r="Q285" s="90">
        <f t="shared" si="24"/>
        <v>0</v>
      </c>
      <c r="R285" s="90"/>
      <c r="S285" s="90"/>
      <c r="T285" s="90"/>
      <c r="U285" s="80"/>
    </row>
    <row r="286" spans="2:21" ht="27.6" customHeight="1" x14ac:dyDescent="0.25">
      <c r="B286" s="80" t="str">
        <f t="shared" si="21"/>
        <v/>
      </c>
      <c r="C286" s="1"/>
      <c r="D286" s="1"/>
      <c r="E286" s="3"/>
      <c r="F286" s="3"/>
      <c r="G286" s="3"/>
      <c r="H286" s="94" t="str">
        <f t="shared" si="22"/>
        <v/>
      </c>
      <c r="I286" s="99"/>
      <c r="J286" s="99"/>
      <c r="K286" s="99"/>
      <c r="L286" s="99"/>
      <c r="N286" s="102">
        <v>1.1900000000000901E-7</v>
      </c>
      <c r="O286" s="102" t="str">
        <f t="shared" si="20"/>
        <v/>
      </c>
      <c r="P286" s="90" t="str">
        <f t="shared" si="23"/>
        <v/>
      </c>
      <c r="Q286" s="90">
        <f t="shared" si="24"/>
        <v>0</v>
      </c>
      <c r="R286" s="90"/>
      <c r="S286" s="90"/>
      <c r="T286" s="90"/>
      <c r="U286" s="80"/>
    </row>
    <row r="287" spans="2:21" ht="27.6" customHeight="1" x14ac:dyDescent="0.25">
      <c r="B287" s="80" t="str">
        <f t="shared" si="21"/>
        <v/>
      </c>
      <c r="C287" s="1"/>
      <c r="D287" s="1"/>
      <c r="E287" s="3"/>
      <c r="F287" s="3"/>
      <c r="G287" s="3"/>
      <c r="H287" s="94" t="str">
        <f t="shared" si="22"/>
        <v/>
      </c>
      <c r="I287" s="99"/>
      <c r="J287" s="99"/>
      <c r="K287" s="99"/>
      <c r="L287" s="99"/>
      <c r="N287" s="102">
        <v>1.18000000000009E-7</v>
      </c>
      <c r="O287" s="102" t="str">
        <f t="shared" si="20"/>
        <v/>
      </c>
      <c r="P287" s="90" t="str">
        <f t="shared" si="23"/>
        <v/>
      </c>
      <c r="Q287" s="90">
        <f t="shared" si="24"/>
        <v>0</v>
      </c>
      <c r="R287" s="90"/>
      <c r="S287" s="90"/>
      <c r="T287" s="90"/>
      <c r="U287" s="80"/>
    </row>
    <row r="288" spans="2:21" ht="27.6" customHeight="1" x14ac:dyDescent="0.25">
      <c r="B288" s="80" t="str">
        <f t="shared" si="21"/>
        <v/>
      </c>
      <c r="C288" s="1"/>
      <c r="D288" s="1"/>
      <c r="E288" s="3"/>
      <c r="F288" s="3"/>
      <c r="G288" s="3"/>
      <c r="H288" s="94" t="str">
        <f t="shared" si="22"/>
        <v/>
      </c>
      <c r="I288" s="99"/>
      <c r="J288" s="99"/>
      <c r="K288" s="99"/>
      <c r="L288" s="99"/>
      <c r="N288" s="102">
        <v>1.17000000000009E-7</v>
      </c>
      <c r="O288" s="102" t="str">
        <f t="shared" si="20"/>
        <v/>
      </c>
      <c r="P288" s="90" t="str">
        <f t="shared" si="23"/>
        <v/>
      </c>
      <c r="Q288" s="90">
        <f t="shared" si="24"/>
        <v>0</v>
      </c>
      <c r="R288" s="90"/>
      <c r="S288" s="90"/>
      <c r="T288" s="90"/>
      <c r="U288" s="80"/>
    </row>
    <row r="289" spans="2:21" ht="27.6" customHeight="1" x14ac:dyDescent="0.25">
      <c r="B289" s="80" t="str">
        <f t="shared" si="21"/>
        <v/>
      </c>
      <c r="C289" s="1"/>
      <c r="D289" s="1"/>
      <c r="E289" s="3"/>
      <c r="F289" s="3"/>
      <c r="G289" s="3"/>
      <c r="H289" s="94" t="str">
        <f t="shared" si="22"/>
        <v/>
      </c>
      <c r="I289" s="99"/>
      <c r="J289" s="99"/>
      <c r="K289" s="99"/>
      <c r="L289" s="99"/>
      <c r="N289" s="102">
        <v>1.1600000000000901E-7</v>
      </c>
      <c r="O289" s="102" t="str">
        <f t="shared" si="20"/>
        <v/>
      </c>
      <c r="P289" s="90" t="str">
        <f t="shared" si="23"/>
        <v/>
      </c>
      <c r="Q289" s="90">
        <f t="shared" si="24"/>
        <v>0</v>
      </c>
      <c r="R289" s="90"/>
      <c r="S289" s="90"/>
      <c r="T289" s="90"/>
      <c r="U289" s="80"/>
    </row>
    <row r="290" spans="2:21" ht="27.6" customHeight="1" x14ac:dyDescent="0.25">
      <c r="B290" s="80" t="str">
        <f t="shared" si="21"/>
        <v/>
      </c>
      <c r="C290" s="1"/>
      <c r="D290" s="1"/>
      <c r="E290" s="3"/>
      <c r="F290" s="3"/>
      <c r="G290" s="3"/>
      <c r="H290" s="94" t="str">
        <f t="shared" si="22"/>
        <v/>
      </c>
      <c r="I290" s="99"/>
      <c r="J290" s="99"/>
      <c r="K290" s="99"/>
      <c r="L290" s="99"/>
      <c r="N290" s="102">
        <v>1.15000000000009E-7</v>
      </c>
      <c r="O290" s="102" t="str">
        <f t="shared" si="20"/>
        <v/>
      </c>
      <c r="P290" s="90" t="str">
        <f t="shared" si="23"/>
        <v/>
      </c>
      <c r="Q290" s="90">
        <f t="shared" si="24"/>
        <v>0</v>
      </c>
      <c r="R290" s="90"/>
      <c r="S290" s="90"/>
      <c r="T290" s="90"/>
      <c r="U290" s="80"/>
    </row>
    <row r="291" spans="2:21" ht="27.6" customHeight="1" x14ac:dyDescent="0.25">
      <c r="B291" s="80" t="str">
        <f t="shared" si="21"/>
        <v/>
      </c>
      <c r="C291" s="1"/>
      <c r="D291" s="1"/>
      <c r="E291" s="3"/>
      <c r="F291" s="3"/>
      <c r="G291" s="3"/>
      <c r="H291" s="94" t="str">
        <f t="shared" si="22"/>
        <v/>
      </c>
      <c r="I291" s="99"/>
      <c r="J291" s="99"/>
      <c r="K291" s="99"/>
      <c r="L291" s="99"/>
      <c r="N291" s="102">
        <v>1.14000000000009E-7</v>
      </c>
      <c r="O291" s="102" t="str">
        <f t="shared" si="20"/>
        <v/>
      </c>
      <c r="P291" s="90" t="str">
        <f t="shared" si="23"/>
        <v/>
      </c>
      <c r="Q291" s="90">
        <f t="shared" si="24"/>
        <v>0</v>
      </c>
      <c r="R291" s="90"/>
      <c r="S291" s="90"/>
      <c r="T291" s="90"/>
      <c r="U291" s="80"/>
    </row>
    <row r="292" spans="2:21" ht="27.6" customHeight="1" x14ac:dyDescent="0.25">
      <c r="B292" s="80" t="str">
        <f t="shared" si="21"/>
        <v/>
      </c>
      <c r="C292" s="1"/>
      <c r="D292" s="1"/>
      <c r="E292" s="3"/>
      <c r="F292" s="3"/>
      <c r="G292" s="3"/>
      <c r="H292" s="94" t="str">
        <f t="shared" si="22"/>
        <v/>
      </c>
      <c r="I292" s="99"/>
      <c r="J292" s="99"/>
      <c r="K292" s="99"/>
      <c r="L292" s="99"/>
      <c r="N292" s="102">
        <v>1.1300000000000901E-7</v>
      </c>
      <c r="O292" s="102" t="str">
        <f t="shared" si="20"/>
        <v/>
      </c>
      <c r="P292" s="90" t="str">
        <f t="shared" si="23"/>
        <v/>
      </c>
      <c r="Q292" s="90">
        <f t="shared" si="24"/>
        <v>0</v>
      </c>
      <c r="R292" s="90"/>
      <c r="S292" s="90"/>
      <c r="T292" s="90"/>
      <c r="U292" s="80"/>
    </row>
    <row r="293" spans="2:21" ht="27.6" customHeight="1" x14ac:dyDescent="0.25">
      <c r="B293" s="80" t="str">
        <f t="shared" si="21"/>
        <v/>
      </c>
      <c r="C293" s="1"/>
      <c r="D293" s="1"/>
      <c r="E293" s="3"/>
      <c r="F293" s="3"/>
      <c r="G293" s="3"/>
      <c r="H293" s="94" t="str">
        <f t="shared" si="22"/>
        <v/>
      </c>
      <c r="I293" s="99"/>
      <c r="J293" s="99"/>
      <c r="K293" s="99"/>
      <c r="L293" s="99"/>
      <c r="N293" s="102">
        <v>1.12000000000009E-7</v>
      </c>
      <c r="O293" s="102" t="str">
        <f t="shared" si="20"/>
        <v/>
      </c>
      <c r="P293" s="90" t="str">
        <f t="shared" si="23"/>
        <v/>
      </c>
      <c r="Q293" s="90">
        <f t="shared" si="24"/>
        <v>0</v>
      </c>
      <c r="R293" s="90"/>
      <c r="S293" s="90"/>
      <c r="T293" s="90"/>
      <c r="U293" s="80"/>
    </row>
    <row r="294" spans="2:21" ht="27.6" customHeight="1" x14ac:dyDescent="0.25">
      <c r="B294" s="80" t="str">
        <f t="shared" si="21"/>
        <v/>
      </c>
      <c r="C294" s="1"/>
      <c r="D294" s="1"/>
      <c r="E294" s="3"/>
      <c r="F294" s="3"/>
      <c r="G294" s="3"/>
      <c r="H294" s="94" t="str">
        <f t="shared" si="22"/>
        <v/>
      </c>
      <c r="I294" s="99"/>
      <c r="J294" s="99"/>
      <c r="K294" s="99"/>
      <c r="L294" s="99"/>
      <c r="N294" s="102">
        <v>1.11000000000009E-7</v>
      </c>
      <c r="O294" s="102" t="str">
        <f t="shared" si="20"/>
        <v/>
      </c>
      <c r="P294" s="90" t="str">
        <f t="shared" si="23"/>
        <v/>
      </c>
      <c r="Q294" s="90">
        <f t="shared" si="24"/>
        <v>0</v>
      </c>
      <c r="R294" s="90"/>
      <c r="S294" s="90"/>
      <c r="T294" s="90"/>
      <c r="U294" s="80"/>
    </row>
    <row r="295" spans="2:21" ht="27.6" customHeight="1" x14ac:dyDescent="0.25">
      <c r="B295" s="80" t="str">
        <f t="shared" si="21"/>
        <v/>
      </c>
      <c r="C295" s="1"/>
      <c r="D295" s="1"/>
      <c r="E295" s="3"/>
      <c r="F295" s="3"/>
      <c r="G295" s="3"/>
      <c r="H295" s="94" t="str">
        <f t="shared" si="22"/>
        <v/>
      </c>
      <c r="I295" s="99"/>
      <c r="J295" s="99"/>
      <c r="K295" s="99"/>
      <c r="L295" s="99"/>
      <c r="N295" s="102">
        <v>1.1000000000000901E-7</v>
      </c>
      <c r="O295" s="102" t="str">
        <f t="shared" si="20"/>
        <v/>
      </c>
      <c r="P295" s="90" t="str">
        <f t="shared" si="23"/>
        <v/>
      </c>
      <c r="Q295" s="90">
        <f t="shared" si="24"/>
        <v>0</v>
      </c>
      <c r="R295" s="90"/>
      <c r="S295" s="90"/>
      <c r="T295" s="90"/>
      <c r="U295" s="80"/>
    </row>
    <row r="296" spans="2:21" ht="27.6" customHeight="1" x14ac:dyDescent="0.25">
      <c r="B296" s="80" t="str">
        <f t="shared" si="21"/>
        <v/>
      </c>
      <c r="C296" s="1"/>
      <c r="D296" s="1"/>
      <c r="E296" s="3"/>
      <c r="F296" s="3"/>
      <c r="G296" s="3"/>
      <c r="H296" s="94" t="str">
        <f t="shared" si="22"/>
        <v/>
      </c>
      <c r="I296" s="99"/>
      <c r="J296" s="99"/>
      <c r="K296" s="99"/>
      <c r="L296" s="99"/>
      <c r="N296" s="102">
        <v>1.09000000000009E-7</v>
      </c>
      <c r="O296" s="102" t="str">
        <f t="shared" si="20"/>
        <v/>
      </c>
      <c r="P296" s="90" t="str">
        <f t="shared" si="23"/>
        <v/>
      </c>
      <c r="Q296" s="90">
        <f t="shared" si="24"/>
        <v>0</v>
      </c>
      <c r="R296" s="90"/>
      <c r="S296" s="90"/>
      <c r="T296" s="90"/>
      <c r="U296" s="80"/>
    </row>
    <row r="297" spans="2:21" ht="27.6" customHeight="1" x14ac:dyDescent="0.25">
      <c r="B297" s="80" t="str">
        <f t="shared" si="21"/>
        <v/>
      </c>
      <c r="C297" s="1"/>
      <c r="D297" s="1"/>
      <c r="E297" s="3"/>
      <c r="F297" s="3"/>
      <c r="G297" s="3"/>
      <c r="H297" s="94" t="str">
        <f t="shared" si="22"/>
        <v/>
      </c>
      <c r="I297" s="99"/>
      <c r="J297" s="99"/>
      <c r="K297" s="99"/>
      <c r="L297" s="99"/>
      <c r="N297" s="102">
        <v>1.08000000000009E-7</v>
      </c>
      <c r="O297" s="102" t="str">
        <f t="shared" si="20"/>
        <v/>
      </c>
      <c r="P297" s="90" t="str">
        <f t="shared" si="23"/>
        <v/>
      </c>
      <c r="Q297" s="90">
        <f t="shared" si="24"/>
        <v>0</v>
      </c>
      <c r="R297" s="90"/>
      <c r="S297" s="90"/>
      <c r="T297" s="90"/>
      <c r="U297" s="80"/>
    </row>
    <row r="298" spans="2:21" ht="27.6" customHeight="1" x14ac:dyDescent="0.25">
      <c r="B298" s="80" t="str">
        <f t="shared" si="21"/>
        <v/>
      </c>
      <c r="C298" s="1"/>
      <c r="D298" s="1"/>
      <c r="E298" s="3"/>
      <c r="F298" s="3"/>
      <c r="G298" s="3"/>
      <c r="H298" s="94" t="str">
        <f t="shared" si="22"/>
        <v/>
      </c>
      <c r="I298" s="99"/>
      <c r="J298" s="99"/>
      <c r="K298" s="99"/>
      <c r="L298" s="99"/>
      <c r="N298" s="102">
        <v>1.07000000000009E-7</v>
      </c>
      <c r="O298" s="102" t="str">
        <f t="shared" si="20"/>
        <v/>
      </c>
      <c r="P298" s="90" t="str">
        <f t="shared" si="23"/>
        <v/>
      </c>
      <c r="Q298" s="90">
        <f t="shared" si="24"/>
        <v>0</v>
      </c>
      <c r="R298" s="90"/>
      <c r="S298" s="90"/>
      <c r="T298" s="90"/>
      <c r="U298" s="80"/>
    </row>
    <row r="299" spans="2:21" ht="27.6" customHeight="1" x14ac:dyDescent="0.25">
      <c r="B299" s="80" t="str">
        <f t="shared" si="21"/>
        <v/>
      </c>
      <c r="C299" s="1"/>
      <c r="D299" s="1"/>
      <c r="E299" s="3"/>
      <c r="F299" s="3"/>
      <c r="G299" s="3"/>
      <c r="H299" s="94" t="str">
        <f t="shared" si="22"/>
        <v/>
      </c>
      <c r="I299" s="99"/>
      <c r="J299" s="99"/>
      <c r="K299" s="99"/>
      <c r="L299" s="99"/>
      <c r="N299" s="102">
        <v>1.06000000000009E-7</v>
      </c>
      <c r="O299" s="102" t="str">
        <f t="shared" si="20"/>
        <v/>
      </c>
      <c r="P299" s="90" t="str">
        <f t="shared" si="23"/>
        <v/>
      </c>
      <c r="Q299" s="90">
        <f t="shared" si="24"/>
        <v>0</v>
      </c>
      <c r="R299" s="90"/>
      <c r="S299" s="90"/>
      <c r="T299" s="90"/>
      <c r="U299" s="80"/>
    </row>
    <row r="300" spans="2:21" ht="27.6" customHeight="1" x14ac:dyDescent="0.25">
      <c r="B300" s="80" t="str">
        <f t="shared" si="21"/>
        <v/>
      </c>
      <c r="C300" s="1"/>
      <c r="D300" s="1"/>
      <c r="E300" s="3"/>
      <c r="F300" s="3"/>
      <c r="G300" s="3"/>
      <c r="H300" s="94" t="str">
        <f t="shared" si="22"/>
        <v/>
      </c>
      <c r="I300" s="99"/>
      <c r="J300" s="99"/>
      <c r="K300" s="99"/>
      <c r="L300" s="99"/>
      <c r="N300" s="102">
        <v>1.05000000000009E-7</v>
      </c>
      <c r="O300" s="102" t="str">
        <f t="shared" si="20"/>
        <v/>
      </c>
      <c r="P300" s="90" t="str">
        <f t="shared" si="23"/>
        <v/>
      </c>
      <c r="Q300" s="90">
        <f t="shared" si="24"/>
        <v>0</v>
      </c>
      <c r="R300" s="90"/>
      <c r="S300" s="90"/>
      <c r="T300" s="90"/>
      <c r="U300" s="80"/>
    </row>
    <row r="301" spans="2:21" ht="27.6" customHeight="1" x14ac:dyDescent="0.25">
      <c r="B301" s="80" t="str">
        <f t="shared" si="21"/>
        <v/>
      </c>
      <c r="C301" s="1"/>
      <c r="D301" s="1"/>
      <c r="E301" s="3"/>
      <c r="F301" s="3"/>
      <c r="G301" s="3"/>
      <c r="H301" s="94" t="str">
        <f t="shared" si="22"/>
        <v/>
      </c>
      <c r="I301" s="99"/>
      <c r="J301" s="99"/>
      <c r="K301" s="99"/>
      <c r="L301" s="99"/>
      <c r="N301" s="102">
        <v>1.04000000000009E-7</v>
      </c>
      <c r="O301" s="102" t="str">
        <f t="shared" si="20"/>
        <v/>
      </c>
      <c r="P301" s="90" t="str">
        <f t="shared" si="23"/>
        <v/>
      </c>
      <c r="Q301" s="90">
        <f t="shared" si="24"/>
        <v>0</v>
      </c>
      <c r="R301" s="90"/>
      <c r="S301" s="90"/>
      <c r="T301" s="90"/>
      <c r="U301" s="80"/>
    </row>
    <row r="302" spans="2:21" ht="27.6" customHeight="1" x14ac:dyDescent="0.25">
      <c r="B302" s="80" t="str">
        <f t="shared" si="21"/>
        <v/>
      </c>
      <c r="C302" s="1"/>
      <c r="D302" s="1"/>
      <c r="E302" s="3"/>
      <c r="F302" s="3"/>
      <c r="G302" s="3"/>
      <c r="H302" s="94" t="str">
        <f t="shared" si="22"/>
        <v/>
      </c>
      <c r="I302" s="99"/>
      <c r="J302" s="99"/>
      <c r="K302" s="99"/>
      <c r="L302" s="99"/>
      <c r="N302" s="102">
        <v>1.03000000000009E-7</v>
      </c>
      <c r="O302" s="102" t="str">
        <f t="shared" si="20"/>
        <v/>
      </c>
      <c r="P302" s="90" t="str">
        <f t="shared" si="23"/>
        <v/>
      </c>
      <c r="Q302" s="90">
        <f t="shared" si="24"/>
        <v>0</v>
      </c>
      <c r="R302" s="90"/>
      <c r="S302" s="90"/>
      <c r="T302" s="90"/>
      <c r="U302" s="80"/>
    </row>
    <row r="303" spans="2:21" ht="27.6" customHeight="1" x14ac:dyDescent="0.25">
      <c r="B303" s="80" t="str">
        <f t="shared" si="21"/>
        <v/>
      </c>
      <c r="C303" s="1"/>
      <c r="D303" s="1"/>
      <c r="E303" s="3"/>
      <c r="F303" s="3"/>
      <c r="G303" s="3"/>
      <c r="H303" s="94" t="str">
        <f t="shared" si="22"/>
        <v/>
      </c>
      <c r="I303" s="99"/>
      <c r="J303" s="99"/>
      <c r="K303" s="99"/>
      <c r="L303" s="99"/>
      <c r="N303" s="102">
        <v>1.02000000000009E-7</v>
      </c>
      <c r="O303" s="102" t="str">
        <f t="shared" si="20"/>
        <v/>
      </c>
      <c r="P303" s="90" t="str">
        <f t="shared" si="23"/>
        <v/>
      </c>
      <c r="Q303" s="90">
        <f t="shared" si="24"/>
        <v>0</v>
      </c>
      <c r="R303" s="90"/>
      <c r="S303" s="90"/>
      <c r="T303" s="90"/>
      <c r="U303" s="80"/>
    </row>
    <row r="304" spans="2:21" ht="27.6" customHeight="1" x14ac:dyDescent="0.25">
      <c r="B304" s="80" t="str">
        <f t="shared" si="21"/>
        <v/>
      </c>
      <c r="C304" s="1"/>
      <c r="D304" s="1"/>
      <c r="E304" s="3"/>
      <c r="F304" s="3"/>
      <c r="G304" s="3"/>
      <c r="H304" s="94" t="str">
        <f t="shared" si="22"/>
        <v/>
      </c>
      <c r="I304" s="99"/>
      <c r="J304" s="99"/>
      <c r="K304" s="99"/>
      <c r="L304" s="99"/>
      <c r="N304" s="102">
        <v>1.01000000000009E-7</v>
      </c>
      <c r="O304" s="102" t="str">
        <f t="shared" si="20"/>
        <v/>
      </c>
      <c r="P304" s="90" t="str">
        <f t="shared" si="23"/>
        <v/>
      </c>
      <c r="Q304" s="90">
        <f t="shared" si="24"/>
        <v>0</v>
      </c>
      <c r="R304" s="90"/>
      <c r="S304" s="90"/>
      <c r="T304" s="90"/>
      <c r="U304" s="80"/>
    </row>
    <row r="305" spans="2:21" ht="27.6" customHeight="1" x14ac:dyDescent="0.25">
      <c r="B305" s="80" t="str">
        <f t="shared" si="21"/>
        <v/>
      </c>
      <c r="C305" s="1"/>
      <c r="D305" s="1"/>
      <c r="E305" s="3"/>
      <c r="F305" s="3"/>
      <c r="G305" s="3"/>
      <c r="H305" s="94" t="str">
        <f t="shared" si="22"/>
        <v/>
      </c>
      <c r="I305" s="99"/>
      <c r="J305" s="99"/>
      <c r="K305" s="99"/>
      <c r="L305" s="99"/>
      <c r="N305" s="102">
        <v>1.00000000000009E-7</v>
      </c>
      <c r="O305" s="102" t="str">
        <f t="shared" si="20"/>
        <v/>
      </c>
      <c r="P305" s="90" t="str">
        <f t="shared" si="23"/>
        <v/>
      </c>
      <c r="Q305" s="90">
        <f t="shared" si="24"/>
        <v>0</v>
      </c>
      <c r="R305" s="90"/>
      <c r="S305" s="90"/>
      <c r="T305" s="90"/>
      <c r="U305" s="80"/>
    </row>
    <row r="306" spans="2:21" ht="27.6" customHeight="1" x14ac:dyDescent="0.25">
      <c r="B306" s="80" t="str">
        <f t="shared" si="21"/>
        <v/>
      </c>
      <c r="C306" s="1"/>
      <c r="D306" s="1"/>
      <c r="E306" s="3"/>
      <c r="F306" s="3"/>
      <c r="G306" s="3"/>
      <c r="H306" s="94" t="str">
        <f t="shared" si="22"/>
        <v/>
      </c>
      <c r="I306" s="99"/>
      <c r="J306" s="99"/>
      <c r="K306" s="99"/>
      <c r="L306" s="99"/>
      <c r="N306" s="102">
        <v>9.9000000000008999E-8</v>
      </c>
      <c r="O306" s="102" t="str">
        <f t="shared" si="20"/>
        <v/>
      </c>
      <c r="P306" s="90" t="str">
        <f t="shared" si="23"/>
        <v/>
      </c>
      <c r="Q306" s="90">
        <f t="shared" si="24"/>
        <v>0</v>
      </c>
      <c r="R306" s="90"/>
      <c r="S306" s="90"/>
      <c r="T306" s="90"/>
      <c r="U306" s="80"/>
    </row>
    <row r="307" spans="2:21" ht="27.6" customHeight="1" x14ac:dyDescent="0.25">
      <c r="B307" s="80" t="str">
        <f t="shared" si="21"/>
        <v/>
      </c>
      <c r="C307" s="1"/>
      <c r="D307" s="1"/>
      <c r="E307" s="3"/>
      <c r="F307" s="3"/>
      <c r="G307" s="3"/>
      <c r="H307" s="94" t="str">
        <f t="shared" si="22"/>
        <v/>
      </c>
      <c r="I307" s="99"/>
      <c r="J307" s="99"/>
      <c r="K307" s="99"/>
      <c r="L307" s="99"/>
      <c r="N307" s="102">
        <v>9.8000000000009004E-8</v>
      </c>
      <c r="O307" s="102" t="str">
        <f t="shared" si="20"/>
        <v/>
      </c>
      <c r="P307" s="90" t="str">
        <f t="shared" si="23"/>
        <v/>
      </c>
      <c r="Q307" s="90">
        <f t="shared" si="24"/>
        <v>0</v>
      </c>
      <c r="R307" s="90"/>
      <c r="S307" s="90"/>
      <c r="T307" s="90"/>
      <c r="U307" s="80"/>
    </row>
    <row r="308" spans="2:21" ht="27.6" customHeight="1" x14ac:dyDescent="0.25">
      <c r="B308" s="80" t="str">
        <f t="shared" si="21"/>
        <v/>
      </c>
      <c r="C308" s="1"/>
      <c r="D308" s="1"/>
      <c r="E308" s="3"/>
      <c r="F308" s="3"/>
      <c r="G308" s="3"/>
      <c r="H308" s="94" t="str">
        <f t="shared" si="22"/>
        <v/>
      </c>
      <c r="I308" s="99"/>
      <c r="J308" s="99"/>
      <c r="K308" s="99"/>
      <c r="L308" s="99"/>
      <c r="N308" s="102">
        <v>9.7000000000008995E-8</v>
      </c>
      <c r="O308" s="102" t="str">
        <f t="shared" si="20"/>
        <v/>
      </c>
      <c r="P308" s="90" t="str">
        <f t="shared" si="23"/>
        <v/>
      </c>
      <c r="Q308" s="90">
        <f t="shared" si="24"/>
        <v>0</v>
      </c>
      <c r="R308" s="90"/>
      <c r="S308" s="90"/>
      <c r="T308" s="90"/>
      <c r="U308" s="80"/>
    </row>
    <row r="309" spans="2:21" ht="27.6" customHeight="1" x14ac:dyDescent="0.25">
      <c r="B309" s="80" t="str">
        <f t="shared" si="21"/>
        <v/>
      </c>
      <c r="C309" s="1"/>
      <c r="D309" s="1"/>
      <c r="E309" s="3"/>
      <c r="F309" s="3"/>
      <c r="G309" s="3"/>
      <c r="H309" s="94" t="str">
        <f t="shared" si="22"/>
        <v/>
      </c>
      <c r="I309" s="99"/>
      <c r="J309" s="99"/>
      <c r="K309" s="99"/>
      <c r="L309" s="99"/>
      <c r="N309" s="102">
        <v>9.6000000000008999E-8</v>
      </c>
      <c r="O309" s="102" t="str">
        <f t="shared" si="20"/>
        <v/>
      </c>
      <c r="P309" s="90" t="str">
        <f t="shared" si="23"/>
        <v/>
      </c>
      <c r="Q309" s="90">
        <f t="shared" si="24"/>
        <v>0</v>
      </c>
      <c r="R309" s="90"/>
      <c r="S309" s="90"/>
      <c r="T309" s="90"/>
      <c r="U309" s="80"/>
    </row>
    <row r="310" spans="2:21" ht="27.6" customHeight="1" x14ac:dyDescent="0.25">
      <c r="B310" s="80" t="str">
        <f t="shared" si="21"/>
        <v/>
      </c>
      <c r="C310" s="1"/>
      <c r="D310" s="1"/>
      <c r="E310" s="3"/>
      <c r="F310" s="3"/>
      <c r="G310" s="3"/>
      <c r="H310" s="94" t="str">
        <f t="shared" si="22"/>
        <v/>
      </c>
      <c r="I310" s="99"/>
      <c r="J310" s="99"/>
      <c r="K310" s="99"/>
      <c r="L310" s="99"/>
      <c r="N310" s="102">
        <v>9.5000000000009003E-8</v>
      </c>
      <c r="O310" s="102" t="str">
        <f t="shared" si="20"/>
        <v/>
      </c>
      <c r="P310" s="90" t="str">
        <f t="shared" si="23"/>
        <v/>
      </c>
      <c r="Q310" s="90">
        <f t="shared" si="24"/>
        <v>0</v>
      </c>
      <c r="R310" s="90"/>
      <c r="S310" s="90"/>
      <c r="T310" s="90"/>
      <c r="U310" s="80"/>
    </row>
    <row r="311" spans="2:21" ht="27.6" customHeight="1" x14ac:dyDescent="0.25">
      <c r="B311" s="80" t="str">
        <f t="shared" si="21"/>
        <v/>
      </c>
      <c r="C311" s="1"/>
      <c r="D311" s="1"/>
      <c r="E311" s="3"/>
      <c r="F311" s="3"/>
      <c r="G311" s="3"/>
      <c r="H311" s="94" t="str">
        <f t="shared" si="22"/>
        <v/>
      </c>
      <c r="I311" s="99"/>
      <c r="J311" s="99"/>
      <c r="K311" s="99"/>
      <c r="L311" s="99"/>
      <c r="N311" s="102">
        <v>9.4000000000008994E-8</v>
      </c>
      <c r="O311" s="102" t="str">
        <f t="shared" si="20"/>
        <v/>
      </c>
      <c r="P311" s="90" t="str">
        <f t="shared" si="23"/>
        <v/>
      </c>
      <c r="Q311" s="90">
        <f t="shared" si="24"/>
        <v>0</v>
      </c>
      <c r="R311" s="90"/>
      <c r="S311" s="90"/>
      <c r="T311" s="90"/>
      <c r="U311" s="80"/>
    </row>
    <row r="312" spans="2:21" ht="27.6" customHeight="1" x14ac:dyDescent="0.25">
      <c r="B312" s="80" t="str">
        <f t="shared" si="21"/>
        <v/>
      </c>
      <c r="C312" s="1"/>
      <c r="D312" s="1"/>
      <c r="E312" s="3"/>
      <c r="F312" s="3"/>
      <c r="G312" s="3"/>
      <c r="H312" s="94" t="str">
        <f t="shared" si="22"/>
        <v/>
      </c>
      <c r="I312" s="99"/>
      <c r="J312" s="99"/>
      <c r="K312" s="99"/>
      <c r="L312" s="99"/>
      <c r="N312" s="102">
        <v>9.3000000000008999E-8</v>
      </c>
      <c r="O312" s="102" t="str">
        <f t="shared" si="20"/>
        <v/>
      </c>
      <c r="P312" s="90" t="str">
        <f t="shared" si="23"/>
        <v/>
      </c>
      <c r="Q312" s="90">
        <f t="shared" si="24"/>
        <v>0</v>
      </c>
      <c r="R312" s="90"/>
      <c r="S312" s="90"/>
      <c r="T312" s="90"/>
      <c r="U312" s="80"/>
    </row>
    <row r="313" spans="2:21" ht="27.6" customHeight="1" x14ac:dyDescent="0.25">
      <c r="B313" s="80" t="str">
        <f t="shared" si="21"/>
        <v/>
      </c>
      <c r="C313" s="1"/>
      <c r="D313" s="1"/>
      <c r="E313" s="3"/>
      <c r="F313" s="3"/>
      <c r="G313" s="3"/>
      <c r="H313" s="94" t="str">
        <f t="shared" si="22"/>
        <v/>
      </c>
      <c r="I313" s="99"/>
      <c r="J313" s="99"/>
      <c r="K313" s="99"/>
      <c r="L313" s="99"/>
      <c r="N313" s="102">
        <v>9.2000000000009003E-8</v>
      </c>
      <c r="O313" s="102" t="str">
        <f t="shared" si="20"/>
        <v/>
      </c>
      <c r="P313" s="90" t="str">
        <f t="shared" si="23"/>
        <v/>
      </c>
      <c r="Q313" s="90">
        <f t="shared" si="24"/>
        <v>0</v>
      </c>
      <c r="R313" s="90"/>
      <c r="S313" s="90"/>
      <c r="T313" s="90"/>
      <c r="U313" s="80"/>
    </row>
    <row r="314" spans="2:21" ht="27.6" customHeight="1" x14ac:dyDescent="0.25">
      <c r="B314" s="80" t="str">
        <f t="shared" si="21"/>
        <v/>
      </c>
      <c r="C314" s="1"/>
      <c r="D314" s="1"/>
      <c r="E314" s="3"/>
      <c r="F314" s="3"/>
      <c r="G314" s="3"/>
      <c r="H314" s="94" t="str">
        <f t="shared" si="22"/>
        <v/>
      </c>
      <c r="I314" s="99"/>
      <c r="J314" s="99"/>
      <c r="K314" s="99"/>
      <c r="L314" s="99"/>
      <c r="N314" s="102">
        <v>9.100000000001E-8</v>
      </c>
      <c r="O314" s="102" t="str">
        <f t="shared" si="20"/>
        <v/>
      </c>
      <c r="P314" s="90" t="str">
        <f t="shared" si="23"/>
        <v/>
      </c>
      <c r="Q314" s="90">
        <f t="shared" si="24"/>
        <v>0</v>
      </c>
      <c r="R314" s="90"/>
      <c r="S314" s="90"/>
      <c r="T314" s="90"/>
      <c r="U314" s="80"/>
    </row>
    <row r="315" spans="2:21" ht="27.6" customHeight="1" x14ac:dyDescent="0.25">
      <c r="B315" s="80" t="str">
        <f t="shared" si="21"/>
        <v/>
      </c>
      <c r="C315" s="1"/>
      <c r="D315" s="1"/>
      <c r="E315" s="3"/>
      <c r="F315" s="3"/>
      <c r="G315" s="3"/>
      <c r="H315" s="94" t="str">
        <f t="shared" si="22"/>
        <v/>
      </c>
      <c r="I315" s="99"/>
      <c r="J315" s="99"/>
      <c r="K315" s="99"/>
      <c r="L315" s="99"/>
      <c r="N315" s="102">
        <v>9.0000000000010004E-8</v>
      </c>
      <c r="O315" s="102" t="str">
        <f t="shared" si="20"/>
        <v/>
      </c>
      <c r="P315" s="90" t="str">
        <f t="shared" si="23"/>
        <v/>
      </c>
      <c r="Q315" s="90">
        <f t="shared" si="24"/>
        <v>0</v>
      </c>
      <c r="R315" s="90"/>
      <c r="S315" s="90"/>
      <c r="T315" s="90"/>
      <c r="U315" s="80"/>
    </row>
    <row r="316" spans="2:21" ht="27.6" customHeight="1" x14ac:dyDescent="0.25">
      <c r="B316" s="80" t="str">
        <f t="shared" si="21"/>
        <v/>
      </c>
      <c r="C316" s="1"/>
      <c r="D316" s="1"/>
      <c r="E316" s="3"/>
      <c r="F316" s="3"/>
      <c r="G316" s="3"/>
      <c r="H316" s="94" t="str">
        <f t="shared" si="22"/>
        <v/>
      </c>
      <c r="I316" s="99"/>
      <c r="J316" s="99"/>
      <c r="K316" s="99"/>
      <c r="L316" s="99"/>
      <c r="N316" s="102">
        <v>8.9000000000009995E-8</v>
      </c>
      <c r="O316" s="102" t="str">
        <f t="shared" si="20"/>
        <v/>
      </c>
      <c r="P316" s="90" t="str">
        <f t="shared" si="23"/>
        <v/>
      </c>
      <c r="Q316" s="90">
        <f t="shared" si="24"/>
        <v>0</v>
      </c>
      <c r="R316" s="90"/>
      <c r="S316" s="90"/>
      <c r="T316" s="90"/>
      <c r="U316" s="80"/>
    </row>
    <row r="317" spans="2:21" ht="27.6" customHeight="1" x14ac:dyDescent="0.25">
      <c r="B317" s="80" t="str">
        <f t="shared" si="21"/>
        <v/>
      </c>
      <c r="C317" s="1"/>
      <c r="D317" s="1"/>
      <c r="E317" s="3"/>
      <c r="F317" s="3"/>
      <c r="G317" s="3"/>
      <c r="H317" s="94" t="str">
        <f t="shared" si="22"/>
        <v/>
      </c>
      <c r="I317" s="99"/>
      <c r="J317" s="99"/>
      <c r="K317" s="99"/>
      <c r="L317" s="99"/>
      <c r="N317" s="102">
        <v>8.8000000000009999E-8</v>
      </c>
      <c r="O317" s="102" t="str">
        <f t="shared" si="20"/>
        <v/>
      </c>
      <c r="P317" s="90" t="str">
        <f t="shared" si="23"/>
        <v/>
      </c>
      <c r="Q317" s="90">
        <f t="shared" si="24"/>
        <v>0</v>
      </c>
      <c r="R317" s="90"/>
      <c r="S317" s="90"/>
      <c r="T317" s="90"/>
      <c r="U317" s="80"/>
    </row>
    <row r="318" spans="2:21" ht="27.6" customHeight="1" x14ac:dyDescent="0.25">
      <c r="B318" s="80" t="str">
        <f t="shared" si="21"/>
        <v/>
      </c>
      <c r="C318" s="1"/>
      <c r="D318" s="1"/>
      <c r="E318" s="3"/>
      <c r="F318" s="3"/>
      <c r="G318" s="3"/>
      <c r="H318" s="94" t="str">
        <f t="shared" si="22"/>
        <v/>
      </c>
      <c r="I318" s="99"/>
      <c r="J318" s="99"/>
      <c r="K318" s="99"/>
      <c r="L318" s="99"/>
      <c r="N318" s="102">
        <v>8.7000000000010004E-8</v>
      </c>
      <c r="O318" s="102" t="str">
        <f t="shared" si="20"/>
        <v/>
      </c>
      <c r="P318" s="90" t="str">
        <f t="shared" si="23"/>
        <v/>
      </c>
      <c r="Q318" s="90">
        <f t="shared" si="24"/>
        <v>0</v>
      </c>
      <c r="R318" s="90"/>
      <c r="S318" s="90"/>
      <c r="T318" s="90"/>
      <c r="U318" s="80"/>
    </row>
    <row r="319" spans="2:21" ht="27.6" customHeight="1" x14ac:dyDescent="0.25">
      <c r="B319" s="80" t="str">
        <f t="shared" si="21"/>
        <v/>
      </c>
      <c r="C319" s="1"/>
      <c r="D319" s="1"/>
      <c r="E319" s="3"/>
      <c r="F319" s="3"/>
      <c r="G319" s="3"/>
      <c r="H319" s="94" t="str">
        <f t="shared" si="22"/>
        <v/>
      </c>
      <c r="I319" s="99"/>
      <c r="J319" s="99"/>
      <c r="K319" s="99"/>
      <c r="L319" s="99"/>
      <c r="N319" s="102">
        <v>8.6000000000009995E-8</v>
      </c>
      <c r="O319" s="102" t="str">
        <f t="shared" si="20"/>
        <v/>
      </c>
      <c r="P319" s="90" t="str">
        <f t="shared" si="23"/>
        <v/>
      </c>
      <c r="Q319" s="90">
        <f t="shared" si="24"/>
        <v>0</v>
      </c>
      <c r="R319" s="90"/>
      <c r="S319" s="90"/>
      <c r="T319" s="90"/>
      <c r="U319" s="80"/>
    </row>
    <row r="320" spans="2:21" ht="27.6" customHeight="1" x14ac:dyDescent="0.25">
      <c r="B320" s="80" t="str">
        <f t="shared" si="21"/>
        <v/>
      </c>
      <c r="C320" s="1"/>
      <c r="D320" s="1"/>
      <c r="E320" s="3"/>
      <c r="F320" s="3"/>
      <c r="G320" s="3"/>
      <c r="H320" s="94" t="str">
        <f t="shared" si="22"/>
        <v/>
      </c>
      <c r="I320" s="99"/>
      <c r="J320" s="99"/>
      <c r="K320" s="99"/>
      <c r="L320" s="99"/>
      <c r="N320" s="102">
        <v>8.5000000000009999E-8</v>
      </c>
      <c r="O320" s="102" t="str">
        <f t="shared" si="20"/>
        <v/>
      </c>
      <c r="P320" s="90" t="str">
        <f t="shared" si="23"/>
        <v/>
      </c>
      <c r="Q320" s="90">
        <f t="shared" si="24"/>
        <v>0</v>
      </c>
      <c r="R320" s="90"/>
      <c r="S320" s="90"/>
      <c r="T320" s="90"/>
      <c r="U320" s="80"/>
    </row>
    <row r="321" spans="2:21" ht="27.6" customHeight="1" x14ac:dyDescent="0.25">
      <c r="B321" s="80" t="str">
        <f t="shared" si="21"/>
        <v/>
      </c>
      <c r="C321" s="1"/>
      <c r="D321" s="1"/>
      <c r="E321" s="3"/>
      <c r="F321" s="3"/>
      <c r="G321" s="3"/>
      <c r="H321" s="94" t="str">
        <f t="shared" si="22"/>
        <v/>
      </c>
      <c r="I321" s="99"/>
      <c r="J321" s="99"/>
      <c r="K321" s="99"/>
      <c r="L321" s="99"/>
      <c r="N321" s="102">
        <v>8.4000000000010003E-8</v>
      </c>
      <c r="O321" s="102" t="str">
        <f t="shared" si="20"/>
        <v/>
      </c>
      <c r="P321" s="90" t="str">
        <f t="shared" si="23"/>
        <v/>
      </c>
      <c r="Q321" s="90">
        <f t="shared" si="24"/>
        <v>0</v>
      </c>
      <c r="R321" s="90"/>
      <c r="S321" s="90"/>
      <c r="T321" s="90"/>
      <c r="U321" s="80"/>
    </row>
    <row r="322" spans="2:21" ht="27.6" customHeight="1" x14ac:dyDescent="0.25">
      <c r="B322" s="80" t="str">
        <f t="shared" si="21"/>
        <v/>
      </c>
      <c r="C322" s="1"/>
      <c r="D322" s="1"/>
      <c r="E322" s="3"/>
      <c r="F322" s="3"/>
      <c r="G322" s="3"/>
      <c r="H322" s="94" t="str">
        <f t="shared" si="22"/>
        <v/>
      </c>
      <c r="I322" s="99"/>
      <c r="J322" s="99"/>
      <c r="K322" s="99"/>
      <c r="L322" s="99"/>
      <c r="N322" s="102">
        <v>8.3000000000009994E-8</v>
      </c>
      <c r="O322" s="102" t="str">
        <f t="shared" si="20"/>
        <v/>
      </c>
      <c r="P322" s="90" t="str">
        <f t="shared" si="23"/>
        <v/>
      </c>
      <c r="Q322" s="90">
        <f t="shared" si="24"/>
        <v>0</v>
      </c>
      <c r="R322" s="90"/>
      <c r="S322" s="90"/>
      <c r="T322" s="90"/>
      <c r="U322" s="80"/>
    </row>
    <row r="323" spans="2:21" ht="27.6" customHeight="1" x14ac:dyDescent="0.25">
      <c r="B323" s="80" t="str">
        <f t="shared" si="21"/>
        <v/>
      </c>
      <c r="C323" s="1"/>
      <c r="D323" s="1"/>
      <c r="E323" s="3"/>
      <c r="F323" s="3"/>
      <c r="G323" s="3"/>
      <c r="H323" s="94" t="str">
        <f t="shared" si="22"/>
        <v/>
      </c>
      <c r="I323" s="99"/>
      <c r="J323" s="99"/>
      <c r="K323" s="99"/>
      <c r="L323" s="99"/>
      <c r="N323" s="102">
        <v>8.2000000000009999E-8</v>
      </c>
      <c r="O323" s="102" t="str">
        <f t="shared" si="20"/>
        <v/>
      </c>
      <c r="P323" s="90" t="str">
        <f t="shared" si="23"/>
        <v/>
      </c>
      <c r="Q323" s="90">
        <f t="shared" si="24"/>
        <v>0</v>
      </c>
      <c r="R323" s="90"/>
      <c r="S323" s="90"/>
      <c r="T323" s="90"/>
      <c r="U323" s="80"/>
    </row>
    <row r="324" spans="2:21" ht="27.6" customHeight="1" x14ac:dyDescent="0.25">
      <c r="B324" s="80" t="str">
        <f t="shared" si="21"/>
        <v/>
      </c>
      <c r="C324" s="1"/>
      <c r="D324" s="1"/>
      <c r="E324" s="3"/>
      <c r="F324" s="3"/>
      <c r="G324" s="3"/>
      <c r="H324" s="94" t="str">
        <f t="shared" si="22"/>
        <v/>
      </c>
      <c r="I324" s="99"/>
      <c r="J324" s="99"/>
      <c r="K324" s="99"/>
      <c r="L324" s="99"/>
      <c r="N324" s="102">
        <v>8.1000000000010003E-8</v>
      </c>
      <c r="O324" s="102" t="str">
        <f t="shared" si="20"/>
        <v/>
      </c>
      <c r="P324" s="90" t="str">
        <f t="shared" si="23"/>
        <v/>
      </c>
      <c r="Q324" s="90">
        <f t="shared" si="24"/>
        <v>0</v>
      </c>
      <c r="R324" s="90"/>
      <c r="S324" s="90"/>
      <c r="T324" s="90"/>
      <c r="U324" s="80"/>
    </row>
    <row r="325" spans="2:21" ht="27.6" customHeight="1" x14ac:dyDescent="0.25">
      <c r="B325" s="80" t="str">
        <f t="shared" si="21"/>
        <v/>
      </c>
      <c r="C325" s="1"/>
      <c r="D325" s="1"/>
      <c r="E325" s="3"/>
      <c r="F325" s="3"/>
      <c r="G325" s="3"/>
      <c r="H325" s="94" t="str">
        <f t="shared" si="22"/>
        <v/>
      </c>
      <c r="I325" s="99"/>
      <c r="J325" s="99"/>
      <c r="K325" s="99"/>
      <c r="L325" s="99"/>
      <c r="N325" s="102">
        <v>8.0000000000009994E-8</v>
      </c>
      <c r="O325" s="102" t="str">
        <f t="shared" ref="O325:O388" si="25">IFERROR(H325+N325,"")</f>
        <v/>
      </c>
      <c r="P325" s="90" t="str">
        <f t="shared" si="23"/>
        <v/>
      </c>
      <c r="Q325" s="90">
        <f t="shared" si="24"/>
        <v>0</v>
      </c>
      <c r="R325" s="90"/>
      <c r="S325" s="90"/>
      <c r="T325" s="90"/>
      <c r="U325" s="80"/>
    </row>
    <row r="326" spans="2:21" ht="27.6" customHeight="1" x14ac:dyDescent="0.25">
      <c r="B326" s="80" t="str">
        <f t="shared" ref="B326:B389" si="26">P326</f>
        <v/>
      </c>
      <c r="C326" s="1"/>
      <c r="D326" s="1"/>
      <c r="E326" s="3"/>
      <c r="F326" s="3"/>
      <c r="G326" s="3"/>
      <c r="H326" s="94" t="str">
        <f t="shared" ref="H326:H389" si="27">IFERROR(VLOOKUP(E326,$N$406:$O$410,2,FALSE)*VLOOKUP(F326,$N$412:$O$416,2,FALSE)*VLOOKUP(G326,$N$418:$O$422,2,FALSE),"")</f>
        <v/>
      </c>
      <c r="I326" s="99"/>
      <c r="J326" s="99"/>
      <c r="K326" s="99"/>
      <c r="L326" s="99"/>
      <c r="N326" s="102">
        <v>7.9000000000009998E-8</v>
      </c>
      <c r="O326" s="102" t="str">
        <f t="shared" si="25"/>
        <v/>
      </c>
      <c r="P326" s="90" t="str">
        <f t="shared" ref="P326:P389" si="28">IFERROR(RANK(O326,$O$5:$O$404),"")</f>
        <v/>
      </c>
      <c r="Q326" s="90">
        <f t="shared" ref="Q326:Q389" si="29">C326</f>
        <v>0</v>
      </c>
      <c r="R326" s="90"/>
      <c r="S326" s="90"/>
      <c r="T326" s="90"/>
      <c r="U326" s="80"/>
    </row>
    <row r="327" spans="2:21" ht="27.6" customHeight="1" x14ac:dyDescent="0.25">
      <c r="B327" s="80" t="str">
        <f t="shared" si="26"/>
        <v/>
      </c>
      <c r="C327" s="1"/>
      <c r="D327" s="1"/>
      <c r="E327" s="3"/>
      <c r="F327" s="3"/>
      <c r="G327" s="3"/>
      <c r="H327" s="94" t="str">
        <f t="shared" si="27"/>
        <v/>
      </c>
      <c r="I327" s="99"/>
      <c r="J327" s="99"/>
      <c r="K327" s="99"/>
      <c r="L327" s="99"/>
      <c r="N327" s="102">
        <v>7.8000000000010003E-8</v>
      </c>
      <c r="O327" s="102" t="str">
        <f t="shared" si="25"/>
        <v/>
      </c>
      <c r="P327" s="90" t="str">
        <f t="shared" si="28"/>
        <v/>
      </c>
      <c r="Q327" s="90">
        <f t="shared" si="29"/>
        <v>0</v>
      </c>
      <c r="R327" s="90"/>
      <c r="S327" s="90"/>
      <c r="T327" s="90"/>
      <c r="U327" s="80"/>
    </row>
    <row r="328" spans="2:21" ht="27.6" customHeight="1" x14ac:dyDescent="0.25">
      <c r="B328" s="80" t="str">
        <f t="shared" si="26"/>
        <v/>
      </c>
      <c r="C328" s="1"/>
      <c r="D328" s="1"/>
      <c r="E328" s="3"/>
      <c r="F328" s="3"/>
      <c r="G328" s="3"/>
      <c r="H328" s="94" t="str">
        <f t="shared" si="27"/>
        <v/>
      </c>
      <c r="I328" s="99"/>
      <c r="J328" s="99"/>
      <c r="K328" s="99"/>
      <c r="L328" s="99"/>
      <c r="N328" s="102">
        <v>7.7000000000009994E-8</v>
      </c>
      <c r="O328" s="102" t="str">
        <f t="shared" si="25"/>
        <v/>
      </c>
      <c r="P328" s="90" t="str">
        <f t="shared" si="28"/>
        <v/>
      </c>
      <c r="Q328" s="90">
        <f t="shared" si="29"/>
        <v>0</v>
      </c>
      <c r="R328" s="90"/>
      <c r="S328" s="90"/>
      <c r="T328" s="90"/>
      <c r="U328" s="80"/>
    </row>
    <row r="329" spans="2:21" ht="27.6" customHeight="1" x14ac:dyDescent="0.25">
      <c r="B329" s="80" t="str">
        <f t="shared" si="26"/>
        <v/>
      </c>
      <c r="C329" s="1"/>
      <c r="D329" s="1"/>
      <c r="E329" s="3"/>
      <c r="F329" s="3"/>
      <c r="G329" s="3"/>
      <c r="H329" s="94" t="str">
        <f t="shared" si="27"/>
        <v/>
      </c>
      <c r="I329" s="99"/>
      <c r="J329" s="99"/>
      <c r="K329" s="99"/>
      <c r="L329" s="99"/>
      <c r="N329" s="102">
        <v>7.6000000000009998E-8</v>
      </c>
      <c r="O329" s="102" t="str">
        <f t="shared" si="25"/>
        <v/>
      </c>
      <c r="P329" s="90" t="str">
        <f t="shared" si="28"/>
        <v/>
      </c>
      <c r="Q329" s="90">
        <f t="shared" si="29"/>
        <v>0</v>
      </c>
      <c r="R329" s="90"/>
      <c r="S329" s="90"/>
      <c r="T329" s="90"/>
      <c r="U329" s="80"/>
    </row>
    <row r="330" spans="2:21" ht="27.6" customHeight="1" x14ac:dyDescent="0.25">
      <c r="B330" s="80" t="str">
        <f t="shared" si="26"/>
        <v/>
      </c>
      <c r="C330" s="1"/>
      <c r="D330" s="1"/>
      <c r="E330" s="3"/>
      <c r="F330" s="3"/>
      <c r="G330" s="3"/>
      <c r="H330" s="94" t="str">
        <f t="shared" si="27"/>
        <v/>
      </c>
      <c r="I330" s="99"/>
      <c r="J330" s="99"/>
      <c r="K330" s="99"/>
      <c r="L330" s="99"/>
      <c r="N330" s="102">
        <v>7.5000000000010002E-8</v>
      </c>
      <c r="O330" s="102" t="str">
        <f t="shared" si="25"/>
        <v/>
      </c>
      <c r="P330" s="90" t="str">
        <f t="shared" si="28"/>
        <v/>
      </c>
      <c r="Q330" s="90">
        <f t="shared" si="29"/>
        <v>0</v>
      </c>
      <c r="R330" s="90"/>
      <c r="S330" s="90"/>
      <c r="T330" s="90"/>
      <c r="U330" s="80"/>
    </row>
    <row r="331" spans="2:21" ht="27.6" customHeight="1" x14ac:dyDescent="0.25">
      <c r="B331" s="80" t="str">
        <f t="shared" si="26"/>
        <v/>
      </c>
      <c r="C331" s="1"/>
      <c r="D331" s="1"/>
      <c r="E331" s="3"/>
      <c r="F331" s="3"/>
      <c r="G331" s="3"/>
      <c r="H331" s="94" t="str">
        <f t="shared" si="27"/>
        <v/>
      </c>
      <c r="I331" s="99"/>
      <c r="J331" s="99"/>
      <c r="K331" s="99"/>
      <c r="L331" s="99"/>
      <c r="N331" s="102">
        <v>7.4000000000010006E-8</v>
      </c>
      <c r="O331" s="102" t="str">
        <f t="shared" si="25"/>
        <v/>
      </c>
      <c r="P331" s="90" t="str">
        <f t="shared" si="28"/>
        <v/>
      </c>
      <c r="Q331" s="90">
        <f t="shared" si="29"/>
        <v>0</v>
      </c>
      <c r="R331" s="90"/>
      <c r="S331" s="90"/>
      <c r="T331" s="90"/>
      <c r="U331" s="80"/>
    </row>
    <row r="332" spans="2:21" ht="27.6" customHeight="1" x14ac:dyDescent="0.25">
      <c r="B332" s="80" t="str">
        <f t="shared" si="26"/>
        <v/>
      </c>
      <c r="C332" s="1"/>
      <c r="D332" s="1"/>
      <c r="E332" s="3"/>
      <c r="F332" s="3"/>
      <c r="G332" s="3"/>
      <c r="H332" s="94" t="str">
        <f t="shared" si="27"/>
        <v/>
      </c>
      <c r="I332" s="99"/>
      <c r="J332" s="99"/>
      <c r="K332" s="99"/>
      <c r="L332" s="99"/>
      <c r="N332" s="102">
        <v>7.3000000000009998E-8</v>
      </c>
      <c r="O332" s="102" t="str">
        <f t="shared" si="25"/>
        <v/>
      </c>
      <c r="P332" s="90" t="str">
        <f t="shared" si="28"/>
        <v/>
      </c>
      <c r="Q332" s="90">
        <f t="shared" si="29"/>
        <v>0</v>
      </c>
      <c r="R332" s="90"/>
      <c r="S332" s="90"/>
      <c r="T332" s="90"/>
      <c r="U332" s="80"/>
    </row>
    <row r="333" spans="2:21" ht="27.6" customHeight="1" x14ac:dyDescent="0.25">
      <c r="B333" s="80" t="str">
        <f t="shared" si="26"/>
        <v/>
      </c>
      <c r="C333" s="1"/>
      <c r="D333" s="1"/>
      <c r="E333" s="3"/>
      <c r="F333" s="3"/>
      <c r="G333" s="3"/>
      <c r="H333" s="94" t="str">
        <f t="shared" si="27"/>
        <v/>
      </c>
      <c r="I333" s="99"/>
      <c r="J333" s="99"/>
      <c r="K333" s="99"/>
      <c r="L333" s="99"/>
      <c r="N333" s="102">
        <v>7.2000000000010002E-8</v>
      </c>
      <c r="O333" s="102" t="str">
        <f t="shared" si="25"/>
        <v/>
      </c>
      <c r="P333" s="90" t="str">
        <f t="shared" si="28"/>
        <v/>
      </c>
      <c r="Q333" s="90">
        <f t="shared" si="29"/>
        <v>0</v>
      </c>
      <c r="R333" s="90"/>
      <c r="S333" s="90"/>
      <c r="T333" s="90"/>
      <c r="U333" s="80"/>
    </row>
    <row r="334" spans="2:21" ht="27.6" customHeight="1" x14ac:dyDescent="0.25">
      <c r="B334" s="80" t="str">
        <f t="shared" si="26"/>
        <v/>
      </c>
      <c r="C334" s="1"/>
      <c r="D334" s="1"/>
      <c r="E334" s="3"/>
      <c r="F334" s="3"/>
      <c r="G334" s="3"/>
      <c r="H334" s="94" t="str">
        <f t="shared" si="27"/>
        <v/>
      </c>
      <c r="I334" s="99"/>
      <c r="J334" s="99"/>
      <c r="K334" s="99"/>
      <c r="L334" s="99"/>
      <c r="N334" s="102">
        <v>7.1000000000010006E-8</v>
      </c>
      <c r="O334" s="102" t="str">
        <f t="shared" si="25"/>
        <v/>
      </c>
      <c r="P334" s="90" t="str">
        <f t="shared" si="28"/>
        <v/>
      </c>
      <c r="Q334" s="90">
        <f t="shared" si="29"/>
        <v>0</v>
      </c>
      <c r="R334" s="90"/>
      <c r="S334" s="90"/>
      <c r="T334" s="90"/>
      <c r="U334" s="80"/>
    </row>
    <row r="335" spans="2:21" ht="27.6" customHeight="1" x14ac:dyDescent="0.25">
      <c r="B335" s="80" t="str">
        <f t="shared" si="26"/>
        <v/>
      </c>
      <c r="C335" s="1"/>
      <c r="D335" s="1"/>
      <c r="E335" s="3"/>
      <c r="F335" s="3"/>
      <c r="G335" s="3"/>
      <c r="H335" s="94" t="str">
        <f t="shared" si="27"/>
        <v/>
      </c>
      <c r="I335" s="99"/>
      <c r="J335" s="99"/>
      <c r="K335" s="99"/>
      <c r="L335" s="99"/>
      <c r="N335" s="102">
        <v>7.0000000000009997E-8</v>
      </c>
      <c r="O335" s="102" t="str">
        <f t="shared" si="25"/>
        <v/>
      </c>
      <c r="P335" s="90" t="str">
        <f t="shared" si="28"/>
        <v/>
      </c>
      <c r="Q335" s="90">
        <f t="shared" si="29"/>
        <v>0</v>
      </c>
      <c r="R335" s="90"/>
      <c r="S335" s="90"/>
      <c r="T335" s="90"/>
      <c r="U335" s="80"/>
    </row>
    <row r="336" spans="2:21" ht="27.6" customHeight="1" x14ac:dyDescent="0.25">
      <c r="B336" s="80" t="str">
        <f t="shared" si="26"/>
        <v/>
      </c>
      <c r="C336" s="1"/>
      <c r="D336" s="1"/>
      <c r="E336" s="3"/>
      <c r="F336" s="3"/>
      <c r="G336" s="3"/>
      <c r="H336" s="94" t="str">
        <f t="shared" si="27"/>
        <v/>
      </c>
      <c r="I336" s="99"/>
      <c r="J336" s="99"/>
      <c r="K336" s="99"/>
      <c r="L336" s="99"/>
      <c r="N336" s="102">
        <v>6.9000000000010001E-8</v>
      </c>
      <c r="O336" s="102" t="str">
        <f t="shared" si="25"/>
        <v/>
      </c>
      <c r="P336" s="90" t="str">
        <f t="shared" si="28"/>
        <v/>
      </c>
      <c r="Q336" s="90">
        <f t="shared" si="29"/>
        <v>0</v>
      </c>
      <c r="R336" s="90"/>
      <c r="S336" s="90"/>
      <c r="T336" s="90"/>
      <c r="U336" s="80"/>
    </row>
    <row r="337" spans="2:21" ht="27.6" customHeight="1" x14ac:dyDescent="0.25">
      <c r="B337" s="80" t="str">
        <f t="shared" si="26"/>
        <v/>
      </c>
      <c r="C337" s="1"/>
      <c r="D337" s="1"/>
      <c r="E337" s="3"/>
      <c r="F337" s="3"/>
      <c r="G337" s="3"/>
      <c r="H337" s="94" t="str">
        <f t="shared" si="27"/>
        <v/>
      </c>
      <c r="I337" s="99"/>
      <c r="J337" s="99"/>
      <c r="K337" s="99"/>
      <c r="L337" s="99"/>
      <c r="N337" s="102">
        <v>6.8000000000010006E-8</v>
      </c>
      <c r="O337" s="102" t="str">
        <f t="shared" si="25"/>
        <v/>
      </c>
      <c r="P337" s="90" t="str">
        <f t="shared" si="28"/>
        <v/>
      </c>
      <c r="Q337" s="90">
        <f t="shared" si="29"/>
        <v>0</v>
      </c>
      <c r="R337" s="90"/>
      <c r="S337" s="90"/>
      <c r="T337" s="90"/>
      <c r="U337" s="80"/>
    </row>
    <row r="338" spans="2:21" ht="27.6" customHeight="1" x14ac:dyDescent="0.25">
      <c r="B338" s="80" t="str">
        <f t="shared" si="26"/>
        <v/>
      </c>
      <c r="C338" s="1"/>
      <c r="D338" s="1"/>
      <c r="E338" s="3"/>
      <c r="F338" s="3"/>
      <c r="G338" s="3"/>
      <c r="H338" s="94" t="str">
        <f t="shared" si="27"/>
        <v/>
      </c>
      <c r="I338" s="99"/>
      <c r="J338" s="99"/>
      <c r="K338" s="99"/>
      <c r="L338" s="99"/>
      <c r="N338" s="102">
        <v>6.7000000000009997E-8</v>
      </c>
      <c r="O338" s="102" t="str">
        <f t="shared" si="25"/>
        <v/>
      </c>
      <c r="P338" s="90" t="str">
        <f t="shared" si="28"/>
        <v/>
      </c>
      <c r="Q338" s="90">
        <f t="shared" si="29"/>
        <v>0</v>
      </c>
      <c r="R338" s="90"/>
      <c r="S338" s="90"/>
      <c r="T338" s="90"/>
      <c r="U338" s="80"/>
    </row>
    <row r="339" spans="2:21" ht="27.6" customHeight="1" x14ac:dyDescent="0.25">
      <c r="B339" s="80" t="str">
        <f t="shared" si="26"/>
        <v/>
      </c>
      <c r="C339" s="1"/>
      <c r="D339" s="1"/>
      <c r="E339" s="3"/>
      <c r="F339" s="3"/>
      <c r="G339" s="3"/>
      <c r="H339" s="94" t="str">
        <f t="shared" si="27"/>
        <v/>
      </c>
      <c r="I339" s="99"/>
      <c r="J339" s="99"/>
      <c r="K339" s="99"/>
      <c r="L339" s="99"/>
      <c r="N339" s="102">
        <v>6.6000000000010001E-8</v>
      </c>
      <c r="O339" s="102" t="str">
        <f t="shared" si="25"/>
        <v/>
      </c>
      <c r="P339" s="90" t="str">
        <f t="shared" si="28"/>
        <v/>
      </c>
      <c r="Q339" s="90">
        <f t="shared" si="29"/>
        <v>0</v>
      </c>
      <c r="R339" s="90"/>
      <c r="S339" s="90"/>
      <c r="T339" s="90"/>
      <c r="U339" s="80"/>
    </row>
    <row r="340" spans="2:21" ht="27.6" customHeight="1" x14ac:dyDescent="0.25">
      <c r="B340" s="80" t="str">
        <f t="shared" si="26"/>
        <v/>
      </c>
      <c r="C340" s="1"/>
      <c r="D340" s="1"/>
      <c r="E340" s="3"/>
      <c r="F340" s="3"/>
      <c r="G340" s="3"/>
      <c r="H340" s="94" t="str">
        <f t="shared" si="27"/>
        <v/>
      </c>
      <c r="I340" s="99"/>
      <c r="J340" s="99"/>
      <c r="K340" s="99"/>
      <c r="L340" s="99"/>
      <c r="N340" s="102">
        <v>6.5000000000010005E-8</v>
      </c>
      <c r="O340" s="102" t="str">
        <f t="shared" si="25"/>
        <v/>
      </c>
      <c r="P340" s="90" t="str">
        <f t="shared" si="28"/>
        <v/>
      </c>
      <c r="Q340" s="90">
        <f t="shared" si="29"/>
        <v>0</v>
      </c>
      <c r="R340" s="90"/>
      <c r="S340" s="90"/>
      <c r="T340" s="90"/>
      <c r="U340" s="80"/>
    </row>
    <row r="341" spans="2:21" ht="27.6" customHeight="1" x14ac:dyDescent="0.25">
      <c r="B341" s="80" t="str">
        <f t="shared" si="26"/>
        <v/>
      </c>
      <c r="C341" s="1"/>
      <c r="D341" s="1"/>
      <c r="E341" s="3"/>
      <c r="F341" s="3"/>
      <c r="G341" s="3"/>
      <c r="H341" s="94" t="str">
        <f t="shared" si="27"/>
        <v/>
      </c>
      <c r="I341" s="99"/>
      <c r="J341" s="99"/>
      <c r="K341" s="99"/>
      <c r="L341" s="99"/>
      <c r="N341" s="102">
        <v>6.4000000000009996E-8</v>
      </c>
      <c r="O341" s="102" t="str">
        <f t="shared" si="25"/>
        <v/>
      </c>
      <c r="P341" s="90" t="str">
        <f t="shared" si="28"/>
        <v/>
      </c>
      <c r="Q341" s="90">
        <f t="shared" si="29"/>
        <v>0</v>
      </c>
      <c r="R341" s="90"/>
      <c r="S341" s="90"/>
      <c r="T341" s="90"/>
      <c r="U341" s="80"/>
    </row>
    <row r="342" spans="2:21" ht="27.6" customHeight="1" x14ac:dyDescent="0.25">
      <c r="B342" s="80" t="str">
        <f t="shared" si="26"/>
        <v/>
      </c>
      <c r="C342" s="1"/>
      <c r="D342" s="1"/>
      <c r="E342" s="3"/>
      <c r="F342" s="3"/>
      <c r="G342" s="3"/>
      <c r="H342" s="94" t="str">
        <f t="shared" si="27"/>
        <v/>
      </c>
      <c r="I342" s="99"/>
      <c r="J342" s="99"/>
      <c r="K342" s="99"/>
      <c r="L342" s="99"/>
      <c r="N342" s="102">
        <v>6.3000000000010001E-8</v>
      </c>
      <c r="O342" s="102" t="str">
        <f t="shared" si="25"/>
        <v/>
      </c>
      <c r="P342" s="90" t="str">
        <f t="shared" si="28"/>
        <v/>
      </c>
      <c r="Q342" s="90">
        <f t="shared" si="29"/>
        <v>0</v>
      </c>
      <c r="R342" s="90"/>
      <c r="S342" s="90"/>
      <c r="T342" s="90"/>
      <c r="U342" s="80"/>
    </row>
    <row r="343" spans="2:21" ht="27.6" customHeight="1" x14ac:dyDescent="0.25">
      <c r="B343" s="80" t="str">
        <f t="shared" si="26"/>
        <v/>
      </c>
      <c r="C343" s="1"/>
      <c r="D343" s="1"/>
      <c r="E343" s="3"/>
      <c r="F343" s="3"/>
      <c r="G343" s="3"/>
      <c r="H343" s="94" t="str">
        <f t="shared" si="27"/>
        <v/>
      </c>
      <c r="I343" s="99"/>
      <c r="J343" s="99"/>
      <c r="K343" s="99"/>
      <c r="L343" s="99"/>
      <c r="N343" s="102">
        <v>6.2000000000010005E-8</v>
      </c>
      <c r="O343" s="102" t="str">
        <f t="shared" si="25"/>
        <v/>
      </c>
      <c r="P343" s="90" t="str">
        <f t="shared" si="28"/>
        <v/>
      </c>
      <c r="Q343" s="90">
        <f t="shared" si="29"/>
        <v>0</v>
      </c>
      <c r="R343" s="90"/>
      <c r="S343" s="90"/>
      <c r="T343" s="90"/>
      <c r="U343" s="80"/>
    </row>
    <row r="344" spans="2:21" ht="27.6" customHeight="1" x14ac:dyDescent="0.25">
      <c r="B344" s="80" t="str">
        <f t="shared" si="26"/>
        <v/>
      </c>
      <c r="C344" s="1"/>
      <c r="D344" s="1"/>
      <c r="E344" s="3"/>
      <c r="F344" s="3"/>
      <c r="G344" s="3"/>
      <c r="H344" s="94" t="str">
        <f t="shared" si="27"/>
        <v/>
      </c>
      <c r="I344" s="99"/>
      <c r="J344" s="99"/>
      <c r="K344" s="99"/>
      <c r="L344" s="99"/>
      <c r="N344" s="102">
        <v>6.1000000000009996E-8</v>
      </c>
      <c r="O344" s="102" t="str">
        <f t="shared" si="25"/>
        <v/>
      </c>
      <c r="P344" s="90" t="str">
        <f t="shared" si="28"/>
        <v/>
      </c>
      <c r="Q344" s="90">
        <f t="shared" si="29"/>
        <v>0</v>
      </c>
      <c r="R344" s="90"/>
      <c r="S344" s="90"/>
      <c r="T344" s="90"/>
      <c r="U344" s="80"/>
    </row>
    <row r="345" spans="2:21" ht="27.6" customHeight="1" x14ac:dyDescent="0.25">
      <c r="B345" s="80" t="str">
        <f t="shared" si="26"/>
        <v/>
      </c>
      <c r="C345" s="1"/>
      <c r="D345" s="1"/>
      <c r="E345" s="3"/>
      <c r="F345" s="3"/>
      <c r="G345" s="3"/>
      <c r="H345" s="94" t="str">
        <f t="shared" si="27"/>
        <v/>
      </c>
      <c r="I345" s="99"/>
      <c r="J345" s="99"/>
      <c r="K345" s="99"/>
      <c r="L345" s="99"/>
      <c r="N345" s="102">
        <v>6.000000000001E-8</v>
      </c>
      <c r="O345" s="102" t="str">
        <f t="shared" si="25"/>
        <v/>
      </c>
      <c r="P345" s="90" t="str">
        <f t="shared" si="28"/>
        <v/>
      </c>
      <c r="Q345" s="90">
        <f t="shared" si="29"/>
        <v>0</v>
      </c>
      <c r="R345" s="90"/>
      <c r="S345" s="90"/>
      <c r="T345" s="90"/>
      <c r="U345" s="80"/>
    </row>
    <row r="346" spans="2:21" ht="27.6" customHeight="1" x14ac:dyDescent="0.25">
      <c r="B346" s="80" t="str">
        <f t="shared" si="26"/>
        <v/>
      </c>
      <c r="C346" s="1"/>
      <c r="D346" s="1"/>
      <c r="E346" s="3"/>
      <c r="F346" s="3"/>
      <c r="G346" s="3"/>
      <c r="H346" s="94" t="str">
        <f t="shared" si="27"/>
        <v/>
      </c>
      <c r="I346" s="99"/>
      <c r="J346" s="99"/>
      <c r="K346" s="99"/>
      <c r="L346" s="99"/>
      <c r="N346" s="102">
        <v>5.9000000000009998E-8</v>
      </c>
      <c r="O346" s="102" t="str">
        <f t="shared" si="25"/>
        <v/>
      </c>
      <c r="P346" s="90" t="str">
        <f t="shared" si="28"/>
        <v/>
      </c>
      <c r="Q346" s="90">
        <f t="shared" si="29"/>
        <v>0</v>
      </c>
      <c r="R346" s="90"/>
      <c r="S346" s="90"/>
      <c r="T346" s="90"/>
      <c r="U346" s="80"/>
    </row>
    <row r="347" spans="2:21" ht="27.6" customHeight="1" x14ac:dyDescent="0.25">
      <c r="B347" s="80" t="str">
        <f t="shared" si="26"/>
        <v/>
      </c>
      <c r="C347" s="1"/>
      <c r="D347" s="1"/>
      <c r="E347" s="3"/>
      <c r="F347" s="3"/>
      <c r="G347" s="3"/>
      <c r="H347" s="94" t="str">
        <f t="shared" si="27"/>
        <v/>
      </c>
      <c r="I347" s="99"/>
      <c r="J347" s="99"/>
      <c r="K347" s="99"/>
      <c r="L347" s="99"/>
      <c r="N347" s="102">
        <v>5.8000000000011001E-8</v>
      </c>
      <c r="O347" s="102" t="str">
        <f t="shared" si="25"/>
        <v/>
      </c>
      <c r="P347" s="90" t="str">
        <f t="shared" si="28"/>
        <v/>
      </c>
      <c r="Q347" s="90">
        <f t="shared" si="29"/>
        <v>0</v>
      </c>
      <c r="R347" s="90"/>
      <c r="S347" s="90"/>
      <c r="T347" s="90"/>
      <c r="U347" s="80"/>
    </row>
    <row r="348" spans="2:21" ht="27.6" customHeight="1" x14ac:dyDescent="0.25">
      <c r="B348" s="80" t="str">
        <f t="shared" si="26"/>
        <v/>
      </c>
      <c r="C348" s="1"/>
      <c r="D348" s="1"/>
      <c r="E348" s="3"/>
      <c r="F348" s="3"/>
      <c r="G348" s="3"/>
      <c r="H348" s="94" t="str">
        <f t="shared" si="27"/>
        <v/>
      </c>
      <c r="I348" s="99"/>
      <c r="J348" s="99"/>
      <c r="K348" s="99"/>
      <c r="L348" s="99"/>
      <c r="N348" s="102">
        <v>5.7000000000010999E-8</v>
      </c>
      <c r="O348" s="102" t="str">
        <f t="shared" si="25"/>
        <v/>
      </c>
      <c r="P348" s="90" t="str">
        <f t="shared" si="28"/>
        <v/>
      </c>
      <c r="Q348" s="90">
        <f t="shared" si="29"/>
        <v>0</v>
      </c>
      <c r="R348" s="90"/>
      <c r="S348" s="90"/>
      <c r="T348" s="90"/>
      <c r="U348" s="80"/>
    </row>
    <row r="349" spans="2:21" ht="27.6" customHeight="1" x14ac:dyDescent="0.25">
      <c r="B349" s="80" t="str">
        <f t="shared" si="26"/>
        <v/>
      </c>
      <c r="C349" s="1"/>
      <c r="D349" s="1"/>
      <c r="E349" s="3"/>
      <c r="F349" s="3"/>
      <c r="G349" s="3"/>
      <c r="H349" s="94" t="str">
        <f t="shared" si="27"/>
        <v/>
      </c>
      <c r="I349" s="99"/>
      <c r="J349" s="99"/>
      <c r="K349" s="99"/>
      <c r="L349" s="99"/>
      <c r="N349" s="102">
        <v>5.6000000000010997E-8</v>
      </c>
      <c r="O349" s="102" t="str">
        <f t="shared" si="25"/>
        <v/>
      </c>
      <c r="P349" s="90" t="str">
        <f t="shared" si="28"/>
        <v/>
      </c>
      <c r="Q349" s="90">
        <f t="shared" si="29"/>
        <v>0</v>
      </c>
      <c r="R349" s="90"/>
      <c r="S349" s="90"/>
      <c r="T349" s="90"/>
      <c r="U349" s="80"/>
    </row>
    <row r="350" spans="2:21" ht="27.6" customHeight="1" x14ac:dyDescent="0.25">
      <c r="B350" s="80" t="str">
        <f t="shared" si="26"/>
        <v/>
      </c>
      <c r="C350" s="1"/>
      <c r="D350" s="1"/>
      <c r="E350" s="3"/>
      <c r="F350" s="3"/>
      <c r="G350" s="3"/>
      <c r="H350" s="94" t="str">
        <f t="shared" si="27"/>
        <v/>
      </c>
      <c r="I350" s="99"/>
      <c r="J350" s="99"/>
      <c r="K350" s="99"/>
      <c r="L350" s="99"/>
      <c r="N350" s="102">
        <v>5.5000000000011001E-8</v>
      </c>
      <c r="O350" s="102" t="str">
        <f t="shared" si="25"/>
        <v/>
      </c>
      <c r="P350" s="90" t="str">
        <f t="shared" si="28"/>
        <v/>
      </c>
      <c r="Q350" s="90">
        <f t="shared" si="29"/>
        <v>0</v>
      </c>
      <c r="R350" s="90"/>
      <c r="S350" s="90"/>
      <c r="T350" s="90"/>
      <c r="U350" s="80"/>
    </row>
    <row r="351" spans="2:21" ht="27.6" customHeight="1" x14ac:dyDescent="0.25">
      <c r="B351" s="80" t="str">
        <f t="shared" si="26"/>
        <v/>
      </c>
      <c r="C351" s="1"/>
      <c r="D351" s="1"/>
      <c r="E351" s="3"/>
      <c r="F351" s="3"/>
      <c r="G351" s="3"/>
      <c r="H351" s="94" t="str">
        <f t="shared" si="27"/>
        <v/>
      </c>
      <c r="I351" s="99"/>
      <c r="J351" s="99"/>
      <c r="K351" s="99"/>
      <c r="L351" s="99"/>
      <c r="N351" s="102">
        <v>5.4000000000010999E-8</v>
      </c>
      <c r="O351" s="102" t="str">
        <f t="shared" si="25"/>
        <v/>
      </c>
      <c r="P351" s="90" t="str">
        <f t="shared" si="28"/>
        <v/>
      </c>
      <c r="Q351" s="90">
        <f t="shared" si="29"/>
        <v>0</v>
      </c>
      <c r="R351" s="90"/>
      <c r="S351" s="90"/>
      <c r="T351" s="90"/>
      <c r="U351" s="80"/>
    </row>
    <row r="352" spans="2:21" ht="27.6" customHeight="1" x14ac:dyDescent="0.25">
      <c r="B352" s="80" t="str">
        <f t="shared" si="26"/>
        <v/>
      </c>
      <c r="C352" s="1"/>
      <c r="D352" s="1"/>
      <c r="E352" s="3"/>
      <c r="F352" s="3"/>
      <c r="G352" s="3"/>
      <c r="H352" s="94" t="str">
        <f t="shared" si="27"/>
        <v/>
      </c>
      <c r="I352" s="99"/>
      <c r="J352" s="99"/>
      <c r="K352" s="99"/>
      <c r="L352" s="99"/>
      <c r="N352" s="102">
        <v>5.3000000000011003E-8</v>
      </c>
      <c r="O352" s="102" t="str">
        <f t="shared" si="25"/>
        <v/>
      </c>
      <c r="P352" s="90" t="str">
        <f t="shared" si="28"/>
        <v/>
      </c>
      <c r="Q352" s="90">
        <f t="shared" si="29"/>
        <v>0</v>
      </c>
      <c r="R352" s="90"/>
      <c r="S352" s="90"/>
      <c r="T352" s="90"/>
      <c r="U352" s="80"/>
    </row>
    <row r="353" spans="2:21" ht="27.6" customHeight="1" x14ac:dyDescent="0.25">
      <c r="B353" s="80" t="str">
        <f t="shared" si="26"/>
        <v/>
      </c>
      <c r="C353" s="1"/>
      <c r="D353" s="1"/>
      <c r="E353" s="3"/>
      <c r="F353" s="3"/>
      <c r="G353" s="3"/>
      <c r="H353" s="94" t="str">
        <f t="shared" si="27"/>
        <v/>
      </c>
      <c r="I353" s="99"/>
      <c r="J353" s="99"/>
      <c r="K353" s="99"/>
      <c r="L353" s="99"/>
      <c r="N353" s="102">
        <v>5.2000000000011001E-8</v>
      </c>
      <c r="O353" s="102" t="str">
        <f t="shared" si="25"/>
        <v/>
      </c>
      <c r="P353" s="90" t="str">
        <f t="shared" si="28"/>
        <v/>
      </c>
      <c r="Q353" s="90">
        <f t="shared" si="29"/>
        <v>0</v>
      </c>
      <c r="R353" s="90"/>
      <c r="S353" s="90"/>
      <c r="T353" s="90"/>
      <c r="U353" s="80"/>
    </row>
    <row r="354" spans="2:21" ht="27.6" customHeight="1" x14ac:dyDescent="0.25">
      <c r="B354" s="80" t="str">
        <f t="shared" si="26"/>
        <v/>
      </c>
      <c r="C354" s="1"/>
      <c r="D354" s="1"/>
      <c r="E354" s="3"/>
      <c r="F354" s="3"/>
      <c r="G354" s="3"/>
      <c r="H354" s="94" t="str">
        <f t="shared" si="27"/>
        <v/>
      </c>
      <c r="I354" s="99"/>
      <c r="J354" s="99"/>
      <c r="K354" s="99"/>
      <c r="L354" s="99"/>
      <c r="N354" s="102">
        <v>5.1000000000010998E-8</v>
      </c>
      <c r="O354" s="102" t="str">
        <f t="shared" si="25"/>
        <v/>
      </c>
      <c r="P354" s="90" t="str">
        <f t="shared" si="28"/>
        <v/>
      </c>
      <c r="Q354" s="90">
        <f t="shared" si="29"/>
        <v>0</v>
      </c>
      <c r="R354" s="90"/>
      <c r="S354" s="90"/>
      <c r="T354" s="90"/>
      <c r="U354" s="80"/>
    </row>
    <row r="355" spans="2:21" ht="27.6" customHeight="1" x14ac:dyDescent="0.25">
      <c r="B355" s="80" t="str">
        <f t="shared" si="26"/>
        <v/>
      </c>
      <c r="C355" s="1"/>
      <c r="D355" s="1"/>
      <c r="E355" s="3"/>
      <c r="F355" s="3"/>
      <c r="G355" s="3"/>
      <c r="H355" s="94" t="str">
        <f t="shared" si="27"/>
        <v/>
      </c>
      <c r="I355" s="99"/>
      <c r="J355" s="99"/>
      <c r="K355" s="99"/>
      <c r="L355" s="99"/>
      <c r="N355" s="102">
        <v>5.0000000000011003E-8</v>
      </c>
      <c r="O355" s="102" t="str">
        <f t="shared" si="25"/>
        <v/>
      </c>
      <c r="P355" s="90" t="str">
        <f t="shared" si="28"/>
        <v/>
      </c>
      <c r="Q355" s="90">
        <f t="shared" si="29"/>
        <v>0</v>
      </c>
      <c r="R355" s="90"/>
      <c r="S355" s="90"/>
      <c r="T355" s="90"/>
      <c r="U355" s="80"/>
    </row>
    <row r="356" spans="2:21" ht="27.6" customHeight="1" x14ac:dyDescent="0.25">
      <c r="B356" s="80" t="str">
        <f t="shared" si="26"/>
        <v/>
      </c>
      <c r="C356" s="1"/>
      <c r="D356" s="1"/>
      <c r="E356" s="3"/>
      <c r="F356" s="3"/>
      <c r="G356" s="3"/>
      <c r="H356" s="94" t="str">
        <f t="shared" si="27"/>
        <v/>
      </c>
      <c r="I356" s="99"/>
      <c r="J356" s="99"/>
      <c r="K356" s="99"/>
      <c r="L356" s="99"/>
      <c r="N356" s="102">
        <v>4.9000000000011E-8</v>
      </c>
      <c r="O356" s="102" t="str">
        <f t="shared" si="25"/>
        <v/>
      </c>
      <c r="P356" s="90" t="str">
        <f t="shared" si="28"/>
        <v/>
      </c>
      <c r="Q356" s="90">
        <f t="shared" si="29"/>
        <v>0</v>
      </c>
      <c r="R356" s="90"/>
      <c r="S356" s="90"/>
      <c r="T356" s="90"/>
      <c r="U356" s="80"/>
    </row>
    <row r="357" spans="2:21" ht="27.6" customHeight="1" x14ac:dyDescent="0.25">
      <c r="B357" s="80" t="str">
        <f t="shared" si="26"/>
        <v/>
      </c>
      <c r="C357" s="1"/>
      <c r="D357" s="1"/>
      <c r="E357" s="3"/>
      <c r="F357" s="3"/>
      <c r="G357" s="3"/>
      <c r="H357" s="94" t="str">
        <f t="shared" si="27"/>
        <v/>
      </c>
      <c r="I357" s="99"/>
      <c r="J357" s="99"/>
      <c r="K357" s="99"/>
      <c r="L357" s="99"/>
      <c r="N357" s="102">
        <v>4.8000000000010998E-8</v>
      </c>
      <c r="O357" s="102" t="str">
        <f t="shared" si="25"/>
        <v/>
      </c>
      <c r="P357" s="90" t="str">
        <f t="shared" si="28"/>
        <v/>
      </c>
      <c r="Q357" s="90">
        <f t="shared" si="29"/>
        <v>0</v>
      </c>
      <c r="R357" s="90"/>
      <c r="S357" s="90"/>
      <c r="T357" s="90"/>
      <c r="U357" s="80"/>
    </row>
    <row r="358" spans="2:21" ht="27.6" customHeight="1" x14ac:dyDescent="0.25">
      <c r="B358" s="80" t="str">
        <f t="shared" si="26"/>
        <v/>
      </c>
      <c r="C358" s="1"/>
      <c r="D358" s="1"/>
      <c r="E358" s="3"/>
      <c r="F358" s="3"/>
      <c r="G358" s="3"/>
      <c r="H358" s="94" t="str">
        <f t="shared" si="27"/>
        <v/>
      </c>
      <c r="I358" s="99"/>
      <c r="J358" s="99"/>
      <c r="K358" s="99"/>
      <c r="L358" s="99"/>
      <c r="N358" s="102">
        <v>4.7000000000011002E-8</v>
      </c>
      <c r="O358" s="102" t="str">
        <f t="shared" si="25"/>
        <v/>
      </c>
      <c r="P358" s="90" t="str">
        <f t="shared" si="28"/>
        <v/>
      </c>
      <c r="Q358" s="90">
        <f t="shared" si="29"/>
        <v>0</v>
      </c>
      <c r="R358" s="90"/>
      <c r="S358" s="90"/>
      <c r="T358" s="90"/>
      <c r="U358" s="80"/>
    </row>
    <row r="359" spans="2:21" ht="27.6" customHeight="1" x14ac:dyDescent="0.25">
      <c r="B359" s="80" t="str">
        <f t="shared" si="26"/>
        <v/>
      </c>
      <c r="C359" s="1"/>
      <c r="D359" s="1"/>
      <c r="E359" s="3"/>
      <c r="F359" s="3"/>
      <c r="G359" s="3"/>
      <c r="H359" s="94" t="str">
        <f t="shared" si="27"/>
        <v/>
      </c>
      <c r="I359" s="99"/>
      <c r="J359" s="99"/>
      <c r="K359" s="99"/>
      <c r="L359" s="99"/>
      <c r="N359" s="102">
        <v>4.6000000000011E-8</v>
      </c>
      <c r="O359" s="102" t="str">
        <f t="shared" si="25"/>
        <v/>
      </c>
      <c r="P359" s="90" t="str">
        <f t="shared" si="28"/>
        <v/>
      </c>
      <c r="Q359" s="90">
        <f t="shared" si="29"/>
        <v>0</v>
      </c>
      <c r="R359" s="90"/>
      <c r="S359" s="90"/>
      <c r="T359" s="90"/>
      <c r="U359" s="80"/>
    </row>
    <row r="360" spans="2:21" ht="27.6" customHeight="1" x14ac:dyDescent="0.25">
      <c r="B360" s="80" t="str">
        <f t="shared" si="26"/>
        <v/>
      </c>
      <c r="C360" s="1"/>
      <c r="D360" s="1"/>
      <c r="E360" s="3"/>
      <c r="F360" s="3"/>
      <c r="G360" s="3"/>
      <c r="H360" s="94" t="str">
        <f t="shared" si="27"/>
        <v/>
      </c>
      <c r="I360" s="99"/>
      <c r="J360" s="99"/>
      <c r="K360" s="99"/>
      <c r="L360" s="99"/>
      <c r="N360" s="102">
        <v>4.5000000000010997E-8</v>
      </c>
      <c r="O360" s="102" t="str">
        <f t="shared" si="25"/>
        <v/>
      </c>
      <c r="P360" s="90" t="str">
        <f t="shared" si="28"/>
        <v/>
      </c>
      <c r="Q360" s="90">
        <f t="shared" si="29"/>
        <v>0</v>
      </c>
      <c r="R360" s="90"/>
      <c r="S360" s="90"/>
      <c r="T360" s="90"/>
      <c r="U360" s="80"/>
    </row>
    <row r="361" spans="2:21" ht="27.6" customHeight="1" x14ac:dyDescent="0.25">
      <c r="B361" s="80" t="str">
        <f t="shared" si="26"/>
        <v/>
      </c>
      <c r="C361" s="1"/>
      <c r="D361" s="1"/>
      <c r="E361" s="3"/>
      <c r="F361" s="3"/>
      <c r="G361" s="3"/>
      <c r="H361" s="94" t="str">
        <f t="shared" si="27"/>
        <v/>
      </c>
      <c r="I361" s="99"/>
      <c r="J361" s="99"/>
      <c r="K361" s="99"/>
      <c r="L361" s="99"/>
      <c r="N361" s="102">
        <v>4.4000000000011002E-8</v>
      </c>
      <c r="O361" s="102" t="str">
        <f t="shared" si="25"/>
        <v/>
      </c>
      <c r="P361" s="90" t="str">
        <f t="shared" si="28"/>
        <v/>
      </c>
      <c r="Q361" s="90">
        <f t="shared" si="29"/>
        <v>0</v>
      </c>
      <c r="R361" s="90"/>
      <c r="S361" s="90"/>
      <c r="T361" s="90"/>
      <c r="U361" s="80"/>
    </row>
    <row r="362" spans="2:21" ht="27.6" customHeight="1" x14ac:dyDescent="0.25">
      <c r="B362" s="80" t="str">
        <f t="shared" si="26"/>
        <v/>
      </c>
      <c r="C362" s="1"/>
      <c r="D362" s="1"/>
      <c r="E362" s="3"/>
      <c r="F362" s="3"/>
      <c r="G362" s="3"/>
      <c r="H362" s="94" t="str">
        <f t="shared" si="27"/>
        <v/>
      </c>
      <c r="I362" s="99"/>
      <c r="J362" s="99"/>
      <c r="K362" s="99"/>
      <c r="L362" s="99"/>
      <c r="N362" s="102">
        <v>4.3000000000010999E-8</v>
      </c>
      <c r="O362" s="102" t="str">
        <f t="shared" si="25"/>
        <v/>
      </c>
      <c r="P362" s="90" t="str">
        <f t="shared" si="28"/>
        <v/>
      </c>
      <c r="Q362" s="90">
        <f t="shared" si="29"/>
        <v>0</v>
      </c>
      <c r="R362" s="90"/>
      <c r="S362" s="90"/>
      <c r="T362" s="90"/>
      <c r="U362" s="80"/>
    </row>
    <row r="363" spans="2:21" ht="27.6" customHeight="1" x14ac:dyDescent="0.25">
      <c r="B363" s="80" t="str">
        <f t="shared" si="26"/>
        <v/>
      </c>
      <c r="C363" s="1"/>
      <c r="D363" s="1"/>
      <c r="E363" s="3"/>
      <c r="F363" s="3"/>
      <c r="G363" s="3"/>
      <c r="H363" s="94" t="str">
        <f t="shared" si="27"/>
        <v/>
      </c>
      <c r="I363" s="99"/>
      <c r="J363" s="99"/>
      <c r="K363" s="99"/>
      <c r="L363" s="99"/>
      <c r="N363" s="102">
        <v>4.2000000000010997E-8</v>
      </c>
      <c r="O363" s="102" t="str">
        <f t="shared" si="25"/>
        <v/>
      </c>
      <c r="P363" s="90" t="str">
        <f t="shared" si="28"/>
        <v/>
      </c>
      <c r="Q363" s="90">
        <f t="shared" si="29"/>
        <v>0</v>
      </c>
      <c r="R363" s="90"/>
      <c r="S363" s="90"/>
      <c r="T363" s="90"/>
      <c r="U363" s="80"/>
    </row>
    <row r="364" spans="2:21" ht="27.6" customHeight="1" x14ac:dyDescent="0.25">
      <c r="B364" s="80" t="str">
        <f t="shared" si="26"/>
        <v/>
      </c>
      <c r="C364" s="1"/>
      <c r="D364" s="1"/>
      <c r="E364" s="3"/>
      <c r="F364" s="3"/>
      <c r="G364" s="3"/>
      <c r="H364" s="94" t="str">
        <f t="shared" si="27"/>
        <v/>
      </c>
      <c r="I364" s="99"/>
      <c r="J364" s="99"/>
      <c r="K364" s="99"/>
      <c r="L364" s="99"/>
      <c r="N364" s="102">
        <v>4.1000000000011001E-8</v>
      </c>
      <c r="O364" s="102" t="str">
        <f t="shared" si="25"/>
        <v/>
      </c>
      <c r="P364" s="90" t="str">
        <f t="shared" si="28"/>
        <v/>
      </c>
      <c r="Q364" s="90">
        <f t="shared" si="29"/>
        <v>0</v>
      </c>
      <c r="R364" s="90"/>
      <c r="S364" s="90"/>
      <c r="T364" s="90"/>
      <c r="U364" s="80"/>
    </row>
    <row r="365" spans="2:21" ht="27.6" customHeight="1" x14ac:dyDescent="0.25">
      <c r="B365" s="80" t="str">
        <f t="shared" si="26"/>
        <v/>
      </c>
      <c r="C365" s="1"/>
      <c r="D365" s="1"/>
      <c r="E365" s="3"/>
      <c r="F365" s="3"/>
      <c r="G365" s="3"/>
      <c r="H365" s="94" t="str">
        <f t="shared" si="27"/>
        <v/>
      </c>
      <c r="I365" s="99"/>
      <c r="J365" s="99"/>
      <c r="K365" s="99"/>
      <c r="L365" s="99"/>
      <c r="N365" s="102">
        <v>4.0000000000010999E-8</v>
      </c>
      <c r="O365" s="102" t="str">
        <f t="shared" si="25"/>
        <v/>
      </c>
      <c r="P365" s="90" t="str">
        <f t="shared" si="28"/>
        <v/>
      </c>
      <c r="Q365" s="90">
        <f t="shared" si="29"/>
        <v>0</v>
      </c>
      <c r="R365" s="90"/>
      <c r="S365" s="90"/>
      <c r="T365" s="90"/>
      <c r="U365" s="80"/>
    </row>
    <row r="366" spans="2:21" ht="27.6" customHeight="1" x14ac:dyDescent="0.25">
      <c r="B366" s="80" t="str">
        <f t="shared" si="26"/>
        <v/>
      </c>
      <c r="C366" s="1"/>
      <c r="D366" s="1"/>
      <c r="E366" s="3"/>
      <c r="F366" s="3"/>
      <c r="G366" s="3"/>
      <c r="H366" s="94" t="str">
        <f t="shared" si="27"/>
        <v/>
      </c>
      <c r="I366" s="99"/>
      <c r="J366" s="99"/>
      <c r="K366" s="99"/>
      <c r="L366" s="99"/>
      <c r="N366" s="102">
        <v>3.9000000000011003E-8</v>
      </c>
      <c r="O366" s="102" t="str">
        <f t="shared" si="25"/>
        <v/>
      </c>
      <c r="P366" s="90" t="str">
        <f t="shared" si="28"/>
        <v/>
      </c>
      <c r="Q366" s="90">
        <f t="shared" si="29"/>
        <v>0</v>
      </c>
      <c r="R366" s="90"/>
      <c r="S366" s="90"/>
      <c r="T366" s="90"/>
      <c r="U366" s="80"/>
    </row>
    <row r="367" spans="2:21" ht="27.6" customHeight="1" x14ac:dyDescent="0.25">
      <c r="B367" s="80" t="str">
        <f t="shared" si="26"/>
        <v/>
      </c>
      <c r="C367" s="1"/>
      <c r="D367" s="1"/>
      <c r="E367" s="3"/>
      <c r="F367" s="3"/>
      <c r="G367" s="3"/>
      <c r="H367" s="94" t="str">
        <f t="shared" si="27"/>
        <v/>
      </c>
      <c r="I367" s="99"/>
      <c r="J367" s="99"/>
      <c r="K367" s="99"/>
      <c r="L367" s="99"/>
      <c r="N367" s="102">
        <v>3.8000000000011001E-8</v>
      </c>
      <c r="O367" s="102" t="str">
        <f t="shared" si="25"/>
        <v/>
      </c>
      <c r="P367" s="90" t="str">
        <f t="shared" si="28"/>
        <v/>
      </c>
      <c r="Q367" s="90">
        <f t="shared" si="29"/>
        <v>0</v>
      </c>
      <c r="R367" s="90"/>
      <c r="S367" s="90"/>
      <c r="T367" s="90"/>
      <c r="U367" s="80"/>
    </row>
    <row r="368" spans="2:21" ht="27.6" customHeight="1" x14ac:dyDescent="0.25">
      <c r="B368" s="80" t="str">
        <f t="shared" si="26"/>
        <v/>
      </c>
      <c r="C368" s="1"/>
      <c r="D368" s="1"/>
      <c r="E368" s="3"/>
      <c r="F368" s="3"/>
      <c r="G368" s="3"/>
      <c r="H368" s="94" t="str">
        <f t="shared" si="27"/>
        <v/>
      </c>
      <c r="I368" s="99"/>
      <c r="J368" s="99"/>
      <c r="K368" s="99"/>
      <c r="L368" s="99"/>
      <c r="N368" s="102">
        <v>3.7000000000010999E-8</v>
      </c>
      <c r="O368" s="102" t="str">
        <f t="shared" si="25"/>
        <v/>
      </c>
      <c r="P368" s="90" t="str">
        <f t="shared" si="28"/>
        <v/>
      </c>
      <c r="Q368" s="90">
        <f t="shared" si="29"/>
        <v>0</v>
      </c>
      <c r="R368" s="90"/>
      <c r="S368" s="90"/>
      <c r="T368" s="90"/>
      <c r="U368" s="80"/>
    </row>
    <row r="369" spans="2:21" ht="27.6" customHeight="1" x14ac:dyDescent="0.25">
      <c r="B369" s="80" t="str">
        <f t="shared" si="26"/>
        <v/>
      </c>
      <c r="C369" s="1"/>
      <c r="D369" s="1"/>
      <c r="E369" s="3"/>
      <c r="F369" s="3"/>
      <c r="G369" s="3"/>
      <c r="H369" s="94" t="str">
        <f t="shared" si="27"/>
        <v/>
      </c>
      <c r="I369" s="99"/>
      <c r="J369" s="99"/>
      <c r="K369" s="99"/>
      <c r="L369" s="99"/>
      <c r="N369" s="102">
        <v>3.6000000000011003E-8</v>
      </c>
      <c r="O369" s="102" t="str">
        <f t="shared" si="25"/>
        <v/>
      </c>
      <c r="P369" s="90" t="str">
        <f t="shared" si="28"/>
        <v/>
      </c>
      <c r="Q369" s="90">
        <f t="shared" si="29"/>
        <v>0</v>
      </c>
      <c r="R369" s="90"/>
      <c r="S369" s="90"/>
      <c r="T369" s="90"/>
      <c r="U369" s="80"/>
    </row>
    <row r="370" spans="2:21" ht="27.6" customHeight="1" x14ac:dyDescent="0.25">
      <c r="B370" s="80" t="str">
        <f t="shared" si="26"/>
        <v/>
      </c>
      <c r="C370" s="1"/>
      <c r="D370" s="1"/>
      <c r="E370" s="3"/>
      <c r="F370" s="3"/>
      <c r="G370" s="3"/>
      <c r="H370" s="94" t="str">
        <f t="shared" si="27"/>
        <v/>
      </c>
      <c r="I370" s="99"/>
      <c r="J370" s="99"/>
      <c r="K370" s="99"/>
      <c r="L370" s="99"/>
      <c r="N370" s="102">
        <v>3.5000000000011001E-8</v>
      </c>
      <c r="O370" s="102" t="str">
        <f t="shared" si="25"/>
        <v/>
      </c>
      <c r="P370" s="90" t="str">
        <f t="shared" si="28"/>
        <v/>
      </c>
      <c r="Q370" s="90">
        <f t="shared" si="29"/>
        <v>0</v>
      </c>
      <c r="R370" s="90"/>
      <c r="S370" s="90"/>
      <c r="T370" s="90"/>
      <c r="U370" s="80"/>
    </row>
    <row r="371" spans="2:21" ht="27.6" customHeight="1" x14ac:dyDescent="0.25">
      <c r="B371" s="80" t="str">
        <f t="shared" si="26"/>
        <v/>
      </c>
      <c r="C371" s="1"/>
      <c r="D371" s="1"/>
      <c r="E371" s="3"/>
      <c r="F371" s="3"/>
      <c r="G371" s="3"/>
      <c r="H371" s="94" t="str">
        <f t="shared" si="27"/>
        <v/>
      </c>
      <c r="I371" s="99"/>
      <c r="J371" s="99"/>
      <c r="K371" s="99"/>
      <c r="L371" s="99"/>
      <c r="N371" s="102">
        <v>3.4000000000010998E-8</v>
      </c>
      <c r="O371" s="102" t="str">
        <f t="shared" si="25"/>
        <v/>
      </c>
      <c r="P371" s="90" t="str">
        <f t="shared" si="28"/>
        <v/>
      </c>
      <c r="Q371" s="90">
        <f t="shared" si="29"/>
        <v>0</v>
      </c>
      <c r="R371" s="90"/>
      <c r="S371" s="90"/>
      <c r="T371" s="90"/>
      <c r="U371" s="80"/>
    </row>
    <row r="372" spans="2:21" ht="27.6" customHeight="1" x14ac:dyDescent="0.25">
      <c r="B372" s="80" t="str">
        <f t="shared" si="26"/>
        <v/>
      </c>
      <c r="C372" s="1"/>
      <c r="D372" s="1"/>
      <c r="E372" s="3"/>
      <c r="F372" s="3"/>
      <c r="G372" s="3"/>
      <c r="H372" s="94" t="str">
        <f t="shared" si="27"/>
        <v/>
      </c>
      <c r="I372" s="99"/>
      <c r="J372" s="99"/>
      <c r="K372" s="99"/>
      <c r="L372" s="99"/>
      <c r="N372" s="102">
        <v>3.3000000000011003E-8</v>
      </c>
      <c r="O372" s="102" t="str">
        <f t="shared" si="25"/>
        <v/>
      </c>
      <c r="P372" s="90" t="str">
        <f t="shared" si="28"/>
        <v/>
      </c>
      <c r="Q372" s="90">
        <f t="shared" si="29"/>
        <v>0</v>
      </c>
      <c r="R372" s="90"/>
      <c r="S372" s="90"/>
      <c r="T372" s="90"/>
      <c r="U372" s="80"/>
    </row>
    <row r="373" spans="2:21" ht="27.6" customHeight="1" x14ac:dyDescent="0.25">
      <c r="B373" s="80" t="str">
        <f t="shared" si="26"/>
        <v/>
      </c>
      <c r="C373" s="1"/>
      <c r="D373" s="1"/>
      <c r="E373" s="3"/>
      <c r="F373" s="3"/>
      <c r="G373" s="3"/>
      <c r="H373" s="94" t="str">
        <f t="shared" si="27"/>
        <v/>
      </c>
      <c r="I373" s="99"/>
      <c r="J373" s="99"/>
      <c r="K373" s="99"/>
      <c r="L373" s="99"/>
      <c r="N373" s="102">
        <v>3.2000000000011E-8</v>
      </c>
      <c r="O373" s="102" t="str">
        <f t="shared" si="25"/>
        <v/>
      </c>
      <c r="P373" s="90" t="str">
        <f t="shared" si="28"/>
        <v/>
      </c>
      <c r="Q373" s="90">
        <f t="shared" si="29"/>
        <v>0</v>
      </c>
      <c r="R373" s="90"/>
      <c r="S373" s="90"/>
      <c r="T373" s="90"/>
      <c r="U373" s="80"/>
    </row>
    <row r="374" spans="2:21" ht="27.6" customHeight="1" x14ac:dyDescent="0.25">
      <c r="B374" s="80" t="str">
        <f t="shared" si="26"/>
        <v/>
      </c>
      <c r="C374" s="1"/>
      <c r="D374" s="1"/>
      <c r="E374" s="3"/>
      <c r="F374" s="3"/>
      <c r="G374" s="3"/>
      <c r="H374" s="94" t="str">
        <f t="shared" si="27"/>
        <v/>
      </c>
      <c r="I374" s="99"/>
      <c r="J374" s="99"/>
      <c r="K374" s="99"/>
      <c r="L374" s="99"/>
      <c r="N374" s="102">
        <v>3.1000000000010998E-8</v>
      </c>
      <c r="O374" s="102" t="str">
        <f t="shared" si="25"/>
        <v/>
      </c>
      <c r="P374" s="90" t="str">
        <f t="shared" si="28"/>
        <v/>
      </c>
      <c r="Q374" s="90">
        <f t="shared" si="29"/>
        <v>0</v>
      </c>
      <c r="R374" s="90"/>
      <c r="S374" s="90"/>
      <c r="T374" s="90"/>
      <c r="U374" s="80"/>
    </row>
    <row r="375" spans="2:21" ht="27.6" customHeight="1" x14ac:dyDescent="0.25">
      <c r="B375" s="80" t="str">
        <f t="shared" si="26"/>
        <v/>
      </c>
      <c r="C375" s="1"/>
      <c r="D375" s="1"/>
      <c r="E375" s="3"/>
      <c r="F375" s="3"/>
      <c r="G375" s="3"/>
      <c r="H375" s="94" t="str">
        <f t="shared" si="27"/>
        <v/>
      </c>
      <c r="I375" s="99"/>
      <c r="J375" s="99"/>
      <c r="K375" s="99"/>
      <c r="L375" s="99"/>
      <c r="N375" s="102">
        <v>3.0000000000011002E-8</v>
      </c>
      <c r="O375" s="102" t="str">
        <f t="shared" si="25"/>
        <v/>
      </c>
      <c r="P375" s="90" t="str">
        <f t="shared" si="28"/>
        <v/>
      </c>
      <c r="Q375" s="90">
        <f t="shared" si="29"/>
        <v>0</v>
      </c>
      <c r="R375" s="90"/>
      <c r="S375" s="90"/>
      <c r="T375" s="90"/>
      <c r="U375" s="80"/>
    </row>
    <row r="376" spans="2:21" ht="27.6" customHeight="1" x14ac:dyDescent="0.25">
      <c r="B376" s="80" t="str">
        <f t="shared" si="26"/>
        <v/>
      </c>
      <c r="C376" s="1"/>
      <c r="D376" s="1"/>
      <c r="E376" s="3"/>
      <c r="F376" s="3"/>
      <c r="G376" s="3"/>
      <c r="H376" s="94" t="str">
        <f t="shared" si="27"/>
        <v/>
      </c>
      <c r="I376" s="99"/>
      <c r="J376" s="99"/>
      <c r="K376" s="99"/>
      <c r="L376" s="99"/>
      <c r="N376" s="102">
        <v>2.9000000000011E-8</v>
      </c>
      <c r="O376" s="102" t="str">
        <f t="shared" si="25"/>
        <v/>
      </c>
      <c r="P376" s="90" t="str">
        <f t="shared" si="28"/>
        <v/>
      </c>
      <c r="Q376" s="90">
        <f t="shared" si="29"/>
        <v>0</v>
      </c>
      <c r="R376" s="90"/>
      <c r="S376" s="90"/>
      <c r="T376" s="90"/>
      <c r="U376" s="80"/>
    </row>
    <row r="377" spans="2:21" ht="27.6" customHeight="1" x14ac:dyDescent="0.25">
      <c r="B377" s="80" t="str">
        <f t="shared" si="26"/>
        <v/>
      </c>
      <c r="C377" s="1"/>
      <c r="D377" s="1"/>
      <c r="E377" s="3"/>
      <c r="F377" s="3"/>
      <c r="G377" s="3"/>
      <c r="H377" s="94" t="str">
        <f t="shared" si="27"/>
        <v/>
      </c>
      <c r="I377" s="99"/>
      <c r="J377" s="99"/>
      <c r="K377" s="99"/>
      <c r="L377" s="99"/>
      <c r="N377" s="102">
        <v>2.8000000000011001E-8</v>
      </c>
      <c r="O377" s="102" t="str">
        <f t="shared" si="25"/>
        <v/>
      </c>
      <c r="P377" s="90" t="str">
        <f t="shared" si="28"/>
        <v/>
      </c>
      <c r="Q377" s="90">
        <f t="shared" si="29"/>
        <v>0</v>
      </c>
      <c r="R377" s="90"/>
      <c r="S377" s="90"/>
      <c r="T377" s="90"/>
      <c r="U377" s="80"/>
    </row>
    <row r="378" spans="2:21" ht="27.6" customHeight="1" x14ac:dyDescent="0.25">
      <c r="B378" s="80" t="str">
        <f t="shared" si="26"/>
        <v/>
      </c>
      <c r="C378" s="1"/>
      <c r="D378" s="1"/>
      <c r="E378" s="3"/>
      <c r="F378" s="3"/>
      <c r="G378" s="3"/>
      <c r="H378" s="94" t="str">
        <f t="shared" si="27"/>
        <v/>
      </c>
      <c r="I378" s="99"/>
      <c r="J378" s="99"/>
      <c r="K378" s="99"/>
      <c r="L378" s="99"/>
      <c r="N378" s="102">
        <v>2.7000000000010998E-8</v>
      </c>
      <c r="O378" s="102" t="str">
        <f t="shared" si="25"/>
        <v/>
      </c>
      <c r="P378" s="90" t="str">
        <f t="shared" si="28"/>
        <v/>
      </c>
      <c r="Q378" s="90">
        <f t="shared" si="29"/>
        <v>0</v>
      </c>
      <c r="R378" s="90"/>
      <c r="S378" s="90"/>
      <c r="T378" s="90"/>
      <c r="U378" s="80"/>
    </row>
    <row r="379" spans="2:21" ht="27.6" customHeight="1" x14ac:dyDescent="0.25">
      <c r="B379" s="80" t="str">
        <f t="shared" si="26"/>
        <v/>
      </c>
      <c r="C379" s="1"/>
      <c r="D379" s="1"/>
      <c r="E379" s="3"/>
      <c r="F379" s="3"/>
      <c r="G379" s="3"/>
      <c r="H379" s="94" t="str">
        <f t="shared" si="27"/>
        <v/>
      </c>
      <c r="I379" s="99"/>
      <c r="J379" s="99"/>
      <c r="K379" s="99"/>
      <c r="L379" s="99"/>
      <c r="N379" s="102">
        <v>2.6000000000011999E-8</v>
      </c>
      <c r="O379" s="102" t="str">
        <f t="shared" si="25"/>
        <v/>
      </c>
      <c r="P379" s="90" t="str">
        <f t="shared" si="28"/>
        <v/>
      </c>
      <c r="Q379" s="90">
        <f t="shared" si="29"/>
        <v>0</v>
      </c>
      <c r="R379" s="90"/>
      <c r="S379" s="90"/>
      <c r="T379" s="90"/>
      <c r="U379" s="80"/>
    </row>
    <row r="380" spans="2:21" ht="27.6" customHeight="1" x14ac:dyDescent="0.25">
      <c r="B380" s="80" t="str">
        <f t="shared" si="26"/>
        <v/>
      </c>
      <c r="C380" s="1"/>
      <c r="D380" s="1"/>
      <c r="E380" s="3"/>
      <c r="F380" s="3"/>
      <c r="G380" s="3"/>
      <c r="H380" s="94" t="str">
        <f t="shared" si="27"/>
        <v/>
      </c>
      <c r="I380" s="99"/>
      <c r="J380" s="99"/>
      <c r="K380" s="99"/>
      <c r="L380" s="99"/>
      <c r="N380" s="102">
        <v>2.5000000000012E-8</v>
      </c>
      <c r="O380" s="102" t="str">
        <f t="shared" si="25"/>
        <v/>
      </c>
      <c r="P380" s="90" t="str">
        <f t="shared" si="28"/>
        <v/>
      </c>
      <c r="Q380" s="90">
        <f t="shared" si="29"/>
        <v>0</v>
      </c>
      <c r="R380" s="90"/>
      <c r="S380" s="90"/>
      <c r="T380" s="90"/>
      <c r="U380" s="80"/>
    </row>
    <row r="381" spans="2:21" ht="27.6" customHeight="1" x14ac:dyDescent="0.25">
      <c r="B381" s="80" t="str">
        <f t="shared" si="26"/>
        <v/>
      </c>
      <c r="C381" s="1"/>
      <c r="D381" s="1"/>
      <c r="E381" s="3"/>
      <c r="F381" s="3"/>
      <c r="G381" s="3"/>
      <c r="H381" s="94" t="str">
        <f t="shared" si="27"/>
        <v/>
      </c>
      <c r="I381" s="99"/>
      <c r="J381" s="99"/>
      <c r="K381" s="99"/>
      <c r="L381" s="99"/>
      <c r="N381" s="102">
        <v>2.4000000000012001E-8</v>
      </c>
      <c r="O381" s="102" t="str">
        <f t="shared" si="25"/>
        <v/>
      </c>
      <c r="P381" s="90" t="str">
        <f t="shared" si="28"/>
        <v/>
      </c>
      <c r="Q381" s="90">
        <f t="shared" si="29"/>
        <v>0</v>
      </c>
      <c r="R381" s="90"/>
      <c r="S381" s="90"/>
      <c r="T381" s="90"/>
      <c r="U381" s="80"/>
    </row>
    <row r="382" spans="2:21" ht="27.6" customHeight="1" x14ac:dyDescent="0.25">
      <c r="B382" s="80" t="str">
        <f t="shared" si="26"/>
        <v/>
      </c>
      <c r="C382" s="1"/>
      <c r="D382" s="1"/>
      <c r="E382" s="3"/>
      <c r="F382" s="3"/>
      <c r="G382" s="3"/>
      <c r="H382" s="94" t="str">
        <f t="shared" si="27"/>
        <v/>
      </c>
      <c r="I382" s="99"/>
      <c r="J382" s="99"/>
      <c r="K382" s="99"/>
      <c r="L382" s="99"/>
      <c r="N382" s="102">
        <v>2.3000000000012002E-8</v>
      </c>
      <c r="O382" s="102" t="str">
        <f t="shared" si="25"/>
        <v/>
      </c>
      <c r="P382" s="90" t="str">
        <f t="shared" si="28"/>
        <v/>
      </c>
      <c r="Q382" s="90">
        <f t="shared" si="29"/>
        <v>0</v>
      </c>
      <c r="R382" s="90"/>
      <c r="S382" s="90"/>
      <c r="T382" s="90"/>
      <c r="U382" s="80"/>
    </row>
    <row r="383" spans="2:21" ht="27.6" customHeight="1" x14ac:dyDescent="0.25">
      <c r="B383" s="80" t="str">
        <f t="shared" si="26"/>
        <v/>
      </c>
      <c r="C383" s="1"/>
      <c r="D383" s="1"/>
      <c r="E383" s="3"/>
      <c r="F383" s="3"/>
      <c r="G383" s="3"/>
      <c r="H383" s="94" t="str">
        <f t="shared" si="27"/>
        <v/>
      </c>
      <c r="I383" s="99"/>
      <c r="J383" s="99"/>
      <c r="K383" s="99"/>
      <c r="L383" s="99"/>
      <c r="N383" s="102">
        <v>2.2000000000011999E-8</v>
      </c>
      <c r="O383" s="102" t="str">
        <f t="shared" si="25"/>
        <v/>
      </c>
      <c r="P383" s="90" t="str">
        <f t="shared" si="28"/>
        <v/>
      </c>
      <c r="Q383" s="90">
        <f t="shared" si="29"/>
        <v>0</v>
      </c>
      <c r="R383" s="90"/>
      <c r="S383" s="90"/>
      <c r="T383" s="90"/>
      <c r="U383" s="80"/>
    </row>
    <row r="384" spans="2:21" ht="27.6" customHeight="1" x14ac:dyDescent="0.25">
      <c r="B384" s="80" t="str">
        <f t="shared" si="26"/>
        <v/>
      </c>
      <c r="C384" s="1"/>
      <c r="D384" s="1"/>
      <c r="E384" s="3"/>
      <c r="F384" s="3"/>
      <c r="G384" s="3"/>
      <c r="H384" s="94" t="str">
        <f t="shared" si="27"/>
        <v/>
      </c>
      <c r="I384" s="99"/>
      <c r="J384" s="99"/>
      <c r="K384" s="99"/>
      <c r="L384" s="99"/>
      <c r="N384" s="102">
        <v>2.1000000000012E-8</v>
      </c>
      <c r="O384" s="102" t="str">
        <f t="shared" si="25"/>
        <v/>
      </c>
      <c r="P384" s="90" t="str">
        <f t="shared" si="28"/>
        <v/>
      </c>
      <c r="Q384" s="90">
        <f t="shared" si="29"/>
        <v>0</v>
      </c>
      <c r="R384" s="90"/>
      <c r="S384" s="90"/>
      <c r="T384" s="90"/>
      <c r="U384" s="80"/>
    </row>
    <row r="385" spans="2:21" ht="27.6" customHeight="1" x14ac:dyDescent="0.25">
      <c r="B385" s="80" t="str">
        <f t="shared" si="26"/>
        <v/>
      </c>
      <c r="C385" s="1"/>
      <c r="D385" s="1"/>
      <c r="E385" s="3"/>
      <c r="F385" s="3"/>
      <c r="G385" s="3"/>
      <c r="H385" s="94" t="str">
        <f t="shared" si="27"/>
        <v/>
      </c>
      <c r="I385" s="99"/>
      <c r="J385" s="99"/>
      <c r="K385" s="99"/>
      <c r="L385" s="99"/>
      <c r="N385" s="102">
        <v>2.0000000000012001E-8</v>
      </c>
      <c r="O385" s="102" t="str">
        <f t="shared" si="25"/>
        <v/>
      </c>
      <c r="P385" s="90" t="str">
        <f t="shared" si="28"/>
        <v/>
      </c>
      <c r="Q385" s="90">
        <f t="shared" si="29"/>
        <v>0</v>
      </c>
      <c r="R385" s="90"/>
      <c r="S385" s="90"/>
      <c r="T385" s="90"/>
      <c r="U385" s="80"/>
    </row>
    <row r="386" spans="2:21" ht="27.6" customHeight="1" x14ac:dyDescent="0.25">
      <c r="B386" s="80" t="str">
        <f t="shared" si="26"/>
        <v/>
      </c>
      <c r="C386" s="1"/>
      <c r="D386" s="1"/>
      <c r="E386" s="3"/>
      <c r="F386" s="3"/>
      <c r="G386" s="3"/>
      <c r="H386" s="94" t="str">
        <f t="shared" si="27"/>
        <v/>
      </c>
      <c r="I386" s="99"/>
      <c r="J386" s="99"/>
      <c r="K386" s="99"/>
      <c r="L386" s="99"/>
      <c r="N386" s="102">
        <v>1.9000000000011999E-8</v>
      </c>
      <c r="O386" s="102" t="str">
        <f t="shared" si="25"/>
        <v/>
      </c>
      <c r="P386" s="90" t="str">
        <f t="shared" si="28"/>
        <v/>
      </c>
      <c r="Q386" s="90">
        <f t="shared" si="29"/>
        <v>0</v>
      </c>
      <c r="R386" s="90"/>
      <c r="S386" s="90"/>
      <c r="T386" s="90"/>
      <c r="U386" s="80"/>
    </row>
    <row r="387" spans="2:21" ht="27.6" customHeight="1" x14ac:dyDescent="0.25">
      <c r="B387" s="80" t="str">
        <f t="shared" si="26"/>
        <v/>
      </c>
      <c r="C387" s="1"/>
      <c r="D387" s="1"/>
      <c r="E387" s="3"/>
      <c r="F387" s="3"/>
      <c r="G387" s="3"/>
      <c r="H387" s="94" t="str">
        <f t="shared" si="27"/>
        <v/>
      </c>
      <c r="I387" s="99"/>
      <c r="J387" s="99"/>
      <c r="K387" s="99"/>
      <c r="L387" s="99"/>
      <c r="N387" s="102">
        <v>1.8000000000012E-8</v>
      </c>
      <c r="O387" s="102" t="str">
        <f t="shared" si="25"/>
        <v/>
      </c>
      <c r="P387" s="90" t="str">
        <f t="shared" si="28"/>
        <v/>
      </c>
      <c r="Q387" s="90">
        <f t="shared" si="29"/>
        <v>0</v>
      </c>
      <c r="R387" s="90"/>
      <c r="S387" s="90"/>
      <c r="T387" s="90"/>
      <c r="U387" s="80"/>
    </row>
    <row r="388" spans="2:21" ht="27.6" customHeight="1" x14ac:dyDescent="0.25">
      <c r="B388" s="80" t="str">
        <f t="shared" si="26"/>
        <v/>
      </c>
      <c r="C388" s="1"/>
      <c r="D388" s="1"/>
      <c r="E388" s="3"/>
      <c r="F388" s="3"/>
      <c r="G388" s="3"/>
      <c r="H388" s="94" t="str">
        <f t="shared" si="27"/>
        <v/>
      </c>
      <c r="I388" s="99"/>
      <c r="J388" s="99"/>
      <c r="K388" s="99"/>
      <c r="L388" s="99"/>
      <c r="N388" s="102">
        <v>1.7000000000012001E-8</v>
      </c>
      <c r="O388" s="102" t="str">
        <f t="shared" si="25"/>
        <v/>
      </c>
      <c r="P388" s="90" t="str">
        <f t="shared" si="28"/>
        <v/>
      </c>
      <c r="Q388" s="90">
        <f t="shared" si="29"/>
        <v>0</v>
      </c>
      <c r="R388" s="90"/>
      <c r="S388" s="90"/>
      <c r="T388" s="90"/>
      <c r="U388" s="80"/>
    </row>
    <row r="389" spans="2:21" ht="27.6" customHeight="1" x14ac:dyDescent="0.25">
      <c r="B389" s="80" t="str">
        <f t="shared" si="26"/>
        <v/>
      </c>
      <c r="C389" s="1"/>
      <c r="D389" s="1"/>
      <c r="E389" s="3"/>
      <c r="F389" s="3"/>
      <c r="G389" s="3"/>
      <c r="H389" s="94" t="str">
        <f t="shared" si="27"/>
        <v/>
      </c>
      <c r="I389" s="99"/>
      <c r="J389" s="99"/>
      <c r="K389" s="99"/>
      <c r="L389" s="99"/>
      <c r="N389" s="102">
        <v>1.6000000000011998E-8</v>
      </c>
      <c r="O389" s="102" t="str">
        <f t="shared" ref="O389:O404" si="30">IFERROR(H389+N389,"")</f>
        <v/>
      </c>
      <c r="P389" s="90" t="str">
        <f t="shared" si="28"/>
        <v/>
      </c>
      <c r="Q389" s="90">
        <f t="shared" si="29"/>
        <v>0</v>
      </c>
      <c r="R389" s="90"/>
      <c r="S389" s="90"/>
      <c r="T389" s="90"/>
      <c r="U389" s="80"/>
    </row>
    <row r="390" spans="2:21" ht="27.6" customHeight="1" x14ac:dyDescent="0.25">
      <c r="B390" s="80" t="str">
        <f t="shared" ref="B390:B404" si="31">P390</f>
        <v/>
      </c>
      <c r="C390" s="1"/>
      <c r="D390" s="1"/>
      <c r="E390" s="3"/>
      <c r="F390" s="3"/>
      <c r="G390" s="3"/>
      <c r="H390" s="94" t="str">
        <f t="shared" ref="H390:H404" si="32">IFERROR(VLOOKUP(E390,$N$406:$O$410,2,FALSE)*VLOOKUP(F390,$N$412:$O$416,2,FALSE)*VLOOKUP(G390,$N$418:$O$422,2,FALSE),"")</f>
        <v/>
      </c>
      <c r="I390" s="99"/>
      <c r="J390" s="99"/>
      <c r="K390" s="99"/>
      <c r="L390" s="99"/>
      <c r="N390" s="102">
        <v>1.5000000000011999E-8</v>
      </c>
      <c r="O390" s="102" t="str">
        <f t="shared" si="30"/>
        <v/>
      </c>
      <c r="P390" s="90" t="str">
        <f t="shared" ref="P390:P416" si="33">IFERROR(RANK(O390,$O$5:$O$404),"")</f>
        <v/>
      </c>
      <c r="Q390" s="90">
        <f t="shared" ref="Q390:Q404" si="34">C390</f>
        <v>0</v>
      </c>
      <c r="R390" s="90"/>
      <c r="S390" s="90"/>
      <c r="T390" s="90"/>
      <c r="U390" s="80"/>
    </row>
    <row r="391" spans="2:21" ht="27.6" customHeight="1" x14ac:dyDescent="0.25">
      <c r="B391" s="80" t="str">
        <f t="shared" si="31"/>
        <v/>
      </c>
      <c r="C391" s="1"/>
      <c r="D391" s="1"/>
      <c r="E391" s="3"/>
      <c r="F391" s="3"/>
      <c r="G391" s="3"/>
      <c r="H391" s="94" t="str">
        <f t="shared" si="32"/>
        <v/>
      </c>
      <c r="I391" s="99"/>
      <c r="J391" s="99"/>
      <c r="K391" s="99"/>
      <c r="L391" s="99"/>
      <c r="N391" s="102">
        <v>1.4000000000012E-8</v>
      </c>
      <c r="O391" s="102" t="str">
        <f t="shared" si="30"/>
        <v/>
      </c>
      <c r="P391" s="90" t="str">
        <f t="shared" si="33"/>
        <v/>
      </c>
      <c r="Q391" s="90">
        <f t="shared" si="34"/>
        <v>0</v>
      </c>
      <c r="R391" s="90"/>
      <c r="S391" s="90"/>
      <c r="T391" s="90"/>
      <c r="U391" s="80"/>
    </row>
    <row r="392" spans="2:21" ht="27.6" customHeight="1" x14ac:dyDescent="0.25">
      <c r="B392" s="80" t="str">
        <f t="shared" si="31"/>
        <v/>
      </c>
      <c r="C392" s="1"/>
      <c r="D392" s="1"/>
      <c r="E392" s="3"/>
      <c r="F392" s="3"/>
      <c r="G392" s="3"/>
      <c r="H392" s="94" t="str">
        <f t="shared" si="32"/>
        <v/>
      </c>
      <c r="I392" s="99"/>
      <c r="J392" s="99"/>
      <c r="K392" s="99"/>
      <c r="L392" s="99"/>
      <c r="N392" s="102">
        <v>1.3000000000012E-8</v>
      </c>
      <c r="O392" s="102" t="str">
        <f t="shared" si="30"/>
        <v/>
      </c>
      <c r="P392" s="90" t="str">
        <f t="shared" si="33"/>
        <v/>
      </c>
      <c r="Q392" s="90">
        <f t="shared" si="34"/>
        <v>0</v>
      </c>
      <c r="R392" s="90"/>
      <c r="S392" s="90"/>
      <c r="T392" s="90"/>
      <c r="U392" s="80"/>
    </row>
    <row r="393" spans="2:21" ht="27.6" customHeight="1" x14ac:dyDescent="0.25">
      <c r="B393" s="80" t="str">
        <f t="shared" si="31"/>
        <v/>
      </c>
      <c r="C393" s="1"/>
      <c r="D393" s="1"/>
      <c r="E393" s="3"/>
      <c r="F393" s="3"/>
      <c r="G393" s="3"/>
      <c r="H393" s="94" t="str">
        <f t="shared" si="32"/>
        <v/>
      </c>
      <c r="I393" s="99"/>
      <c r="J393" s="99"/>
      <c r="K393" s="99"/>
      <c r="L393" s="99"/>
      <c r="N393" s="102">
        <v>1.2000000000012001E-8</v>
      </c>
      <c r="O393" s="102" t="str">
        <f t="shared" si="30"/>
        <v/>
      </c>
      <c r="P393" s="90" t="str">
        <f t="shared" si="33"/>
        <v/>
      </c>
      <c r="Q393" s="90">
        <f t="shared" si="34"/>
        <v>0</v>
      </c>
      <c r="R393" s="90"/>
      <c r="S393" s="90"/>
      <c r="T393" s="90"/>
      <c r="U393" s="80"/>
    </row>
    <row r="394" spans="2:21" ht="27.6" customHeight="1" x14ac:dyDescent="0.25">
      <c r="B394" s="80" t="str">
        <f t="shared" si="31"/>
        <v/>
      </c>
      <c r="C394" s="1"/>
      <c r="D394" s="1"/>
      <c r="E394" s="3"/>
      <c r="F394" s="3"/>
      <c r="G394" s="3"/>
      <c r="H394" s="94" t="str">
        <f t="shared" si="32"/>
        <v/>
      </c>
      <c r="I394" s="99"/>
      <c r="J394" s="99"/>
      <c r="K394" s="99"/>
      <c r="L394" s="99"/>
      <c r="N394" s="102">
        <v>1.1000000000012E-8</v>
      </c>
      <c r="O394" s="102" t="str">
        <f t="shared" si="30"/>
        <v/>
      </c>
      <c r="P394" s="90" t="str">
        <f t="shared" si="33"/>
        <v/>
      </c>
      <c r="Q394" s="90">
        <f t="shared" si="34"/>
        <v>0</v>
      </c>
      <c r="R394" s="90"/>
      <c r="S394" s="90"/>
      <c r="T394" s="90"/>
      <c r="U394" s="80"/>
    </row>
    <row r="395" spans="2:21" ht="27.6" customHeight="1" x14ac:dyDescent="0.25">
      <c r="B395" s="80" t="str">
        <f t="shared" si="31"/>
        <v/>
      </c>
      <c r="C395" s="1"/>
      <c r="D395" s="1"/>
      <c r="E395" s="3"/>
      <c r="F395" s="3"/>
      <c r="G395" s="3"/>
      <c r="H395" s="94" t="str">
        <f t="shared" si="32"/>
        <v/>
      </c>
      <c r="I395" s="99"/>
      <c r="J395" s="99"/>
      <c r="K395" s="99"/>
      <c r="L395" s="99"/>
      <c r="N395" s="102">
        <v>1.0000000000011999E-8</v>
      </c>
      <c r="O395" s="102" t="str">
        <f t="shared" si="30"/>
        <v/>
      </c>
      <c r="P395" s="90" t="str">
        <f t="shared" si="33"/>
        <v/>
      </c>
      <c r="Q395" s="90">
        <f t="shared" si="34"/>
        <v>0</v>
      </c>
      <c r="R395" s="90"/>
      <c r="S395" s="90"/>
      <c r="T395" s="90"/>
      <c r="U395" s="80"/>
    </row>
    <row r="396" spans="2:21" ht="27.6" customHeight="1" x14ac:dyDescent="0.25">
      <c r="B396" s="80" t="str">
        <f t="shared" si="31"/>
        <v/>
      </c>
      <c r="C396" s="1"/>
      <c r="D396" s="1"/>
      <c r="E396" s="3"/>
      <c r="F396" s="3"/>
      <c r="G396" s="3"/>
      <c r="H396" s="94" t="str">
        <f t="shared" si="32"/>
        <v/>
      </c>
      <c r="I396" s="99"/>
      <c r="J396" s="99"/>
      <c r="K396" s="99"/>
      <c r="L396" s="99"/>
      <c r="N396" s="102">
        <v>9.0000000000120102E-9</v>
      </c>
      <c r="O396" s="102" t="str">
        <f t="shared" si="30"/>
        <v/>
      </c>
      <c r="P396" s="90" t="str">
        <f t="shared" si="33"/>
        <v/>
      </c>
      <c r="Q396" s="90">
        <f t="shared" si="34"/>
        <v>0</v>
      </c>
      <c r="R396" s="90"/>
      <c r="S396" s="90"/>
      <c r="T396" s="90"/>
      <c r="U396" s="80"/>
    </row>
    <row r="397" spans="2:21" ht="27.6" customHeight="1" x14ac:dyDescent="0.25">
      <c r="B397" s="80" t="str">
        <f t="shared" si="31"/>
        <v/>
      </c>
      <c r="C397" s="1"/>
      <c r="D397" s="1"/>
      <c r="E397" s="3"/>
      <c r="F397" s="3"/>
      <c r="G397" s="3"/>
      <c r="H397" s="94" t="str">
        <f t="shared" si="32"/>
        <v/>
      </c>
      <c r="I397" s="99"/>
      <c r="J397" s="99"/>
      <c r="K397" s="99"/>
      <c r="L397" s="99"/>
      <c r="N397" s="102">
        <v>8.0000000000119797E-9</v>
      </c>
      <c r="O397" s="102" t="str">
        <f t="shared" si="30"/>
        <v/>
      </c>
      <c r="P397" s="90" t="str">
        <f t="shared" si="33"/>
        <v/>
      </c>
      <c r="Q397" s="90">
        <f t="shared" si="34"/>
        <v>0</v>
      </c>
      <c r="R397" s="90"/>
      <c r="S397" s="90"/>
      <c r="T397" s="90"/>
      <c r="U397" s="80"/>
    </row>
    <row r="398" spans="2:21" ht="27.6" customHeight="1" x14ac:dyDescent="0.25">
      <c r="B398" s="80" t="str">
        <f t="shared" si="31"/>
        <v/>
      </c>
      <c r="C398" s="1"/>
      <c r="D398" s="1"/>
      <c r="E398" s="3"/>
      <c r="F398" s="3"/>
      <c r="G398" s="3"/>
      <c r="H398" s="94" t="str">
        <f t="shared" si="32"/>
        <v/>
      </c>
      <c r="I398" s="99"/>
      <c r="J398" s="99"/>
      <c r="K398" s="99"/>
      <c r="L398" s="99"/>
      <c r="N398" s="102">
        <v>7.00000000001196E-9</v>
      </c>
      <c r="O398" s="102" t="str">
        <f t="shared" si="30"/>
        <v/>
      </c>
      <c r="P398" s="90" t="str">
        <f t="shared" si="33"/>
        <v/>
      </c>
      <c r="Q398" s="90">
        <f t="shared" si="34"/>
        <v>0</v>
      </c>
      <c r="R398" s="90"/>
      <c r="S398" s="90"/>
      <c r="T398" s="90"/>
      <c r="U398" s="80"/>
    </row>
    <row r="399" spans="2:21" ht="27.6" customHeight="1" x14ac:dyDescent="0.25">
      <c r="B399" s="80" t="str">
        <f t="shared" si="31"/>
        <v/>
      </c>
      <c r="C399" s="1"/>
      <c r="D399" s="1"/>
      <c r="E399" s="3"/>
      <c r="F399" s="3"/>
      <c r="G399" s="3"/>
      <c r="H399" s="94" t="str">
        <f t="shared" si="32"/>
        <v/>
      </c>
      <c r="I399" s="99"/>
      <c r="J399" s="99"/>
      <c r="K399" s="99"/>
      <c r="L399" s="99"/>
      <c r="N399" s="102">
        <v>6.0000000000119899E-9</v>
      </c>
      <c r="O399" s="102" t="str">
        <f t="shared" si="30"/>
        <v/>
      </c>
      <c r="P399" s="90" t="str">
        <f t="shared" si="33"/>
        <v/>
      </c>
      <c r="Q399" s="90">
        <f t="shared" si="34"/>
        <v>0</v>
      </c>
      <c r="R399" s="90"/>
      <c r="S399" s="90"/>
      <c r="T399" s="90"/>
      <c r="U399" s="80"/>
    </row>
    <row r="400" spans="2:21" ht="27.6" customHeight="1" x14ac:dyDescent="0.25">
      <c r="B400" s="80" t="str">
        <f t="shared" si="31"/>
        <v/>
      </c>
      <c r="C400" s="1"/>
      <c r="D400" s="1"/>
      <c r="E400" s="3"/>
      <c r="F400" s="3"/>
      <c r="G400" s="3"/>
      <c r="H400" s="94" t="str">
        <f t="shared" si="32"/>
        <v/>
      </c>
      <c r="I400" s="99"/>
      <c r="J400" s="99"/>
      <c r="K400" s="99"/>
      <c r="L400" s="99"/>
      <c r="N400" s="102">
        <v>5.0000000000119702E-9</v>
      </c>
      <c r="O400" s="102" t="str">
        <f t="shared" si="30"/>
        <v/>
      </c>
      <c r="P400" s="90" t="str">
        <f t="shared" si="33"/>
        <v/>
      </c>
      <c r="Q400" s="90">
        <f t="shared" si="34"/>
        <v>0</v>
      </c>
      <c r="R400" s="90"/>
      <c r="S400" s="90"/>
      <c r="T400" s="90"/>
      <c r="U400" s="80"/>
    </row>
    <row r="401" spans="2:21" ht="27.6" customHeight="1" x14ac:dyDescent="0.25">
      <c r="B401" s="80" t="str">
        <f t="shared" si="31"/>
        <v/>
      </c>
      <c r="C401" s="1"/>
      <c r="D401" s="1"/>
      <c r="E401" s="3"/>
      <c r="F401" s="3"/>
      <c r="G401" s="3"/>
      <c r="H401" s="94" t="str">
        <f t="shared" si="32"/>
        <v/>
      </c>
      <c r="I401" s="99"/>
      <c r="J401" s="99"/>
      <c r="K401" s="99"/>
      <c r="L401" s="99"/>
      <c r="N401" s="102">
        <v>4.0000000000120002E-9</v>
      </c>
      <c r="O401" s="102" t="str">
        <f t="shared" si="30"/>
        <v/>
      </c>
      <c r="P401" s="90" t="str">
        <f t="shared" si="33"/>
        <v/>
      </c>
      <c r="Q401" s="90">
        <f t="shared" si="34"/>
        <v>0</v>
      </c>
      <c r="R401" s="90"/>
      <c r="S401" s="90"/>
      <c r="T401" s="90"/>
      <c r="U401" s="80"/>
    </row>
    <row r="402" spans="2:21" ht="27.6" customHeight="1" x14ac:dyDescent="0.25">
      <c r="B402" s="80" t="str">
        <f t="shared" si="31"/>
        <v/>
      </c>
      <c r="C402" s="1"/>
      <c r="D402" s="1"/>
      <c r="E402" s="3"/>
      <c r="F402" s="3"/>
      <c r="G402" s="3"/>
      <c r="H402" s="94" t="str">
        <f t="shared" si="32"/>
        <v/>
      </c>
      <c r="I402" s="99"/>
      <c r="J402" s="99"/>
      <c r="K402" s="99"/>
      <c r="L402" s="99"/>
      <c r="N402" s="102">
        <v>3.00000000001198E-9</v>
      </c>
      <c r="O402" s="102" t="str">
        <f t="shared" si="30"/>
        <v/>
      </c>
      <c r="P402" s="90" t="str">
        <f t="shared" si="33"/>
        <v/>
      </c>
      <c r="Q402" s="90">
        <f t="shared" si="34"/>
        <v>0</v>
      </c>
      <c r="R402" s="90"/>
      <c r="S402" s="90"/>
      <c r="T402" s="90"/>
      <c r="U402" s="80"/>
    </row>
    <row r="403" spans="2:21" ht="27.6" customHeight="1" x14ac:dyDescent="0.25">
      <c r="B403" s="80" t="str">
        <f t="shared" si="31"/>
        <v/>
      </c>
      <c r="C403" s="1"/>
      <c r="D403" s="1"/>
      <c r="E403" s="3"/>
      <c r="F403" s="3"/>
      <c r="G403" s="3"/>
      <c r="H403" s="94" t="str">
        <f t="shared" si="32"/>
        <v/>
      </c>
      <c r="I403" s="99"/>
      <c r="J403" s="99"/>
      <c r="K403" s="99"/>
      <c r="L403" s="99"/>
      <c r="N403" s="102">
        <v>2.0000000000119599E-9</v>
      </c>
      <c r="O403" s="102" t="str">
        <f t="shared" si="30"/>
        <v/>
      </c>
      <c r="P403" s="90" t="str">
        <f t="shared" si="33"/>
        <v/>
      </c>
      <c r="Q403" s="90">
        <f t="shared" si="34"/>
        <v>0</v>
      </c>
      <c r="R403" s="90"/>
      <c r="S403" s="90"/>
      <c r="T403" s="90"/>
      <c r="U403" s="80"/>
    </row>
    <row r="404" spans="2:21" ht="27.6" customHeight="1" x14ac:dyDescent="0.25">
      <c r="B404" s="80" t="str">
        <f t="shared" si="31"/>
        <v/>
      </c>
      <c r="C404" s="1"/>
      <c r="D404" s="1"/>
      <c r="E404" s="3"/>
      <c r="F404" s="3"/>
      <c r="G404" s="3"/>
      <c r="H404" s="94" t="str">
        <f t="shared" si="32"/>
        <v/>
      </c>
      <c r="I404" s="99"/>
      <c r="J404" s="99"/>
      <c r="K404" s="99"/>
      <c r="L404" s="99"/>
      <c r="N404" s="102">
        <v>1.00000000001199E-9</v>
      </c>
      <c r="O404" s="102" t="str">
        <f t="shared" si="30"/>
        <v/>
      </c>
      <c r="P404" s="90" t="str">
        <f t="shared" si="33"/>
        <v/>
      </c>
      <c r="Q404" s="90">
        <f t="shared" si="34"/>
        <v>0</v>
      </c>
      <c r="R404" s="90"/>
      <c r="S404" s="90"/>
      <c r="T404" s="90"/>
      <c r="U404" s="80"/>
    </row>
    <row r="405" spans="2:21" ht="27.6" customHeight="1" x14ac:dyDescent="0.25">
      <c r="N405" s="90"/>
      <c r="O405" s="90"/>
      <c r="P405" s="90" t="str">
        <f t="shared" si="33"/>
        <v/>
      </c>
      <c r="Q405" s="90"/>
      <c r="R405" s="90"/>
      <c r="S405" s="90"/>
      <c r="T405" s="90"/>
      <c r="U405" s="80"/>
    </row>
    <row r="406" spans="2:21" ht="27.6" customHeight="1" x14ac:dyDescent="0.25">
      <c r="N406" s="103" t="s">
        <v>160</v>
      </c>
      <c r="O406" s="90">
        <v>5</v>
      </c>
      <c r="P406" s="90" t="str">
        <f t="shared" si="33"/>
        <v/>
      </c>
      <c r="Q406" s="90"/>
      <c r="R406" s="90"/>
      <c r="S406" s="90"/>
      <c r="T406" s="90"/>
      <c r="U406" s="80"/>
    </row>
    <row r="407" spans="2:21" ht="27.6" customHeight="1" x14ac:dyDescent="0.25">
      <c r="N407" s="103" t="s">
        <v>157</v>
      </c>
      <c r="O407" s="90">
        <v>4</v>
      </c>
      <c r="P407" s="90" t="str">
        <f t="shared" si="33"/>
        <v/>
      </c>
      <c r="Q407" s="90"/>
      <c r="R407" s="90"/>
      <c r="S407" s="90"/>
      <c r="T407" s="90"/>
      <c r="U407" s="80"/>
    </row>
    <row r="408" spans="2:21" ht="27.6" customHeight="1" x14ac:dyDescent="0.25">
      <c r="N408" s="103" t="s">
        <v>5</v>
      </c>
      <c r="O408" s="90">
        <v>3</v>
      </c>
      <c r="P408" s="90" t="str">
        <f t="shared" si="33"/>
        <v/>
      </c>
      <c r="Q408" s="90"/>
      <c r="R408" s="90"/>
      <c r="S408" s="90"/>
      <c r="T408" s="90"/>
      <c r="U408" s="80"/>
    </row>
    <row r="409" spans="2:21" ht="27.6" customHeight="1" x14ac:dyDescent="0.25">
      <c r="N409" s="103" t="s">
        <v>158</v>
      </c>
      <c r="O409" s="90">
        <v>2</v>
      </c>
      <c r="P409" s="90" t="str">
        <f t="shared" si="33"/>
        <v/>
      </c>
      <c r="Q409" s="90"/>
      <c r="R409" s="90"/>
      <c r="S409" s="90"/>
      <c r="T409" s="90"/>
      <c r="U409" s="80"/>
    </row>
    <row r="410" spans="2:21" ht="27.6" customHeight="1" x14ac:dyDescent="0.25">
      <c r="N410" s="103" t="s">
        <v>159</v>
      </c>
      <c r="O410" s="90">
        <v>1</v>
      </c>
      <c r="P410" s="90" t="str">
        <f t="shared" si="33"/>
        <v/>
      </c>
      <c r="Q410" s="90"/>
      <c r="R410" s="90"/>
      <c r="S410" s="90"/>
      <c r="T410" s="90"/>
      <c r="U410" s="80"/>
    </row>
    <row r="411" spans="2:21" ht="27.6" customHeight="1" x14ac:dyDescent="0.25">
      <c r="N411" s="90"/>
      <c r="O411" s="90"/>
      <c r="P411" s="90" t="str">
        <f t="shared" si="33"/>
        <v/>
      </c>
      <c r="Q411" s="90"/>
      <c r="R411" s="90"/>
      <c r="S411" s="90"/>
      <c r="T411" s="90"/>
      <c r="U411" s="80"/>
    </row>
    <row r="412" spans="2:21" ht="27.6" customHeight="1" x14ac:dyDescent="0.25">
      <c r="N412" s="90" t="s">
        <v>164</v>
      </c>
      <c r="O412" s="90">
        <v>5</v>
      </c>
      <c r="P412" s="90" t="str">
        <f t="shared" si="33"/>
        <v/>
      </c>
      <c r="Q412" s="90"/>
      <c r="R412" s="90"/>
      <c r="S412" s="90"/>
      <c r="T412" s="90"/>
      <c r="U412" s="80"/>
    </row>
    <row r="413" spans="2:21" ht="27.6" customHeight="1" x14ac:dyDescent="0.25">
      <c r="N413" s="90" t="s">
        <v>161</v>
      </c>
      <c r="O413" s="90">
        <v>4</v>
      </c>
      <c r="P413" s="90" t="str">
        <f t="shared" si="33"/>
        <v/>
      </c>
      <c r="Q413" s="90"/>
      <c r="R413" s="90"/>
      <c r="S413" s="90"/>
      <c r="T413" s="90"/>
      <c r="U413" s="80"/>
    </row>
    <row r="414" spans="2:21" ht="27.6" customHeight="1" x14ac:dyDescent="0.25">
      <c r="N414" s="90" t="s">
        <v>6</v>
      </c>
      <c r="O414" s="90">
        <v>3</v>
      </c>
      <c r="P414" s="90" t="str">
        <f t="shared" si="33"/>
        <v/>
      </c>
      <c r="Q414" s="90"/>
      <c r="R414" s="90"/>
      <c r="S414" s="90"/>
      <c r="T414" s="90"/>
      <c r="U414" s="80"/>
    </row>
    <row r="415" spans="2:21" ht="27.6" customHeight="1" x14ac:dyDescent="0.25">
      <c r="N415" s="90" t="s">
        <v>162</v>
      </c>
      <c r="O415" s="90">
        <v>2</v>
      </c>
      <c r="P415" s="90" t="str">
        <f t="shared" si="33"/>
        <v/>
      </c>
      <c r="Q415" s="90"/>
      <c r="R415" s="90"/>
      <c r="S415" s="90"/>
      <c r="T415" s="90"/>
      <c r="U415" s="80"/>
    </row>
    <row r="416" spans="2:21" ht="27.6" customHeight="1" x14ac:dyDescent="0.25">
      <c r="N416" s="90" t="s">
        <v>163</v>
      </c>
      <c r="O416" s="90">
        <v>1</v>
      </c>
      <c r="P416" s="90" t="str">
        <f t="shared" si="33"/>
        <v/>
      </c>
      <c r="Q416" s="90"/>
      <c r="R416" s="90"/>
      <c r="S416" s="90"/>
      <c r="T416" s="90"/>
      <c r="U416" s="80"/>
    </row>
    <row r="417" spans="14:21" ht="27.6" customHeight="1" x14ac:dyDescent="0.25">
      <c r="N417" s="90"/>
      <c r="O417" s="90"/>
      <c r="P417" s="90"/>
      <c r="Q417" s="90"/>
      <c r="R417" s="90"/>
      <c r="S417" s="90"/>
      <c r="T417" s="90"/>
      <c r="U417" s="80"/>
    </row>
    <row r="418" spans="14:21" ht="27.6" customHeight="1" x14ac:dyDescent="0.25">
      <c r="N418" s="90" t="s">
        <v>167</v>
      </c>
      <c r="O418" s="90">
        <v>5</v>
      </c>
      <c r="P418" s="90"/>
      <c r="Q418" s="90"/>
      <c r="R418" s="90"/>
      <c r="S418" s="90"/>
      <c r="T418" s="90"/>
      <c r="U418" s="80"/>
    </row>
    <row r="419" spans="14:21" ht="27.6" customHeight="1" x14ac:dyDescent="0.25">
      <c r="N419" s="90" t="s">
        <v>166</v>
      </c>
      <c r="O419" s="90">
        <v>4</v>
      </c>
      <c r="P419" s="90"/>
      <c r="Q419" s="90"/>
      <c r="R419" s="90"/>
      <c r="S419" s="90"/>
      <c r="T419" s="90"/>
      <c r="U419" s="80"/>
    </row>
    <row r="420" spans="14:21" ht="27.6" customHeight="1" x14ac:dyDescent="0.25">
      <c r="N420" s="90" t="s">
        <v>168</v>
      </c>
      <c r="O420" s="90">
        <v>3</v>
      </c>
      <c r="P420" s="90"/>
      <c r="Q420" s="90"/>
      <c r="R420" s="90"/>
      <c r="S420" s="90"/>
      <c r="T420" s="90"/>
      <c r="U420" s="80"/>
    </row>
    <row r="421" spans="14:21" ht="27.6" customHeight="1" x14ac:dyDescent="0.25">
      <c r="N421" s="90" t="s">
        <v>169</v>
      </c>
      <c r="O421" s="90">
        <v>2</v>
      </c>
      <c r="P421" s="90"/>
      <c r="Q421" s="90"/>
      <c r="R421" s="90"/>
      <c r="S421" s="90"/>
      <c r="T421" s="90"/>
      <c r="U421" s="80"/>
    </row>
    <row r="422" spans="14:21" ht="27.6" customHeight="1" x14ac:dyDescent="0.25">
      <c r="N422" s="90" t="s">
        <v>165</v>
      </c>
      <c r="O422" s="90">
        <v>1</v>
      </c>
      <c r="P422" s="90"/>
      <c r="Q422" s="90"/>
      <c r="R422" s="90"/>
      <c r="S422" s="90"/>
      <c r="T422" s="90"/>
      <c r="U422" s="80"/>
    </row>
    <row r="423" spans="14:21" ht="27.6" customHeight="1" x14ac:dyDescent="0.25">
      <c r="N423" s="90"/>
      <c r="O423" s="90"/>
      <c r="P423" s="90"/>
      <c r="Q423" s="90"/>
      <c r="R423" s="90"/>
      <c r="S423" s="90"/>
      <c r="T423" s="90"/>
      <c r="U423" s="80"/>
    </row>
    <row r="424" spans="14:21" ht="27.6" customHeight="1" x14ac:dyDescent="0.25">
      <c r="N424" s="104" t="str">
        <f>Analysis!C7</f>
        <v>Estrategia</v>
      </c>
      <c r="O424" s="90"/>
      <c r="P424" s="90"/>
      <c r="Q424" s="90"/>
      <c r="R424" s="90"/>
      <c r="S424" s="90"/>
      <c r="T424" s="90"/>
      <c r="U424" s="80"/>
    </row>
    <row r="425" spans="14:21" ht="27.6" customHeight="1" x14ac:dyDescent="0.25">
      <c r="N425" s="104" t="str">
        <f>Analysis!C8</f>
        <v>Finanzas</v>
      </c>
      <c r="O425" s="90"/>
      <c r="P425" s="90"/>
      <c r="Q425" s="90"/>
      <c r="R425" s="90"/>
      <c r="S425" s="90"/>
      <c r="T425" s="90"/>
      <c r="U425" s="80"/>
    </row>
    <row r="426" spans="14:21" ht="27.6" customHeight="1" x14ac:dyDescent="0.25">
      <c r="N426" s="104" t="str">
        <f>Analysis!C9</f>
        <v>Marketing</v>
      </c>
      <c r="O426" s="90"/>
      <c r="P426" s="90"/>
      <c r="Q426" s="90"/>
      <c r="R426" s="90"/>
      <c r="S426" s="90"/>
      <c r="T426" s="90"/>
      <c r="U426" s="80"/>
    </row>
    <row r="427" spans="14:21" ht="27.6" customHeight="1" x14ac:dyDescent="0.25">
      <c r="N427" s="104" t="str">
        <f>Analysis!C10</f>
        <v>Recursos Humanos</v>
      </c>
      <c r="O427" s="90"/>
      <c r="P427" s="90"/>
      <c r="Q427" s="90"/>
      <c r="R427" s="90"/>
      <c r="S427" s="90"/>
      <c r="T427" s="90"/>
      <c r="U427" s="80"/>
    </row>
    <row r="428" spans="14:21" ht="27.6" customHeight="1" x14ac:dyDescent="0.25">
      <c r="N428" s="104" t="str">
        <f>Analysis!C11</f>
        <v>Operaciones</v>
      </c>
      <c r="O428" s="90"/>
      <c r="P428" s="90"/>
      <c r="Q428" s="90"/>
      <c r="R428" s="90"/>
      <c r="S428" s="90"/>
      <c r="T428" s="90"/>
      <c r="U428" s="80"/>
    </row>
    <row r="429" spans="14:21" ht="27.6" customHeight="1" x14ac:dyDescent="0.25">
      <c r="N429" s="104" t="str">
        <f>Analysis!C12</f>
        <v>Tecnología</v>
      </c>
      <c r="O429" s="90"/>
      <c r="P429" s="90"/>
      <c r="Q429" s="90"/>
      <c r="R429" s="90"/>
      <c r="S429" s="90"/>
      <c r="T429" s="90"/>
      <c r="U429" s="80"/>
    </row>
    <row r="430" spans="14:21" ht="27.6" customHeight="1" x14ac:dyDescent="0.25"/>
    <row r="431" spans="14:21" ht="27.6" customHeight="1" x14ac:dyDescent="0.25"/>
    <row r="432" spans="14:21" ht="27.6" customHeight="1" x14ac:dyDescent="0.25"/>
    <row r="433" ht="27.6" customHeight="1" x14ac:dyDescent="0.25"/>
    <row r="434" ht="27.6" customHeight="1" x14ac:dyDescent="0.25"/>
    <row r="435" ht="27.6" customHeight="1" x14ac:dyDescent="0.25"/>
    <row r="436" ht="27.6" customHeight="1" x14ac:dyDescent="0.25"/>
    <row r="437" ht="27.6" customHeight="1" x14ac:dyDescent="0.25"/>
    <row r="438" ht="27.6" customHeight="1" x14ac:dyDescent="0.25"/>
    <row r="439" ht="27.6" customHeight="1" x14ac:dyDescent="0.25"/>
    <row r="440" ht="27.6" customHeight="1" x14ac:dyDescent="0.25"/>
    <row r="441" ht="27.6" customHeight="1" x14ac:dyDescent="0.25"/>
    <row r="442" ht="27.6" customHeight="1" x14ac:dyDescent="0.25"/>
    <row r="443" ht="27.6" customHeight="1" x14ac:dyDescent="0.25"/>
    <row r="444" ht="27.6" customHeight="1" x14ac:dyDescent="0.25"/>
    <row r="445" ht="27.6" customHeight="1" x14ac:dyDescent="0.25"/>
    <row r="446" ht="27.6" customHeight="1" x14ac:dyDescent="0.25"/>
    <row r="447" ht="27.6" customHeight="1" x14ac:dyDescent="0.25"/>
    <row r="448" ht="27.6" customHeight="1" x14ac:dyDescent="0.25"/>
    <row r="449" ht="27.6" customHeight="1" x14ac:dyDescent="0.25"/>
    <row r="450" ht="27.6" customHeight="1" x14ac:dyDescent="0.25"/>
    <row r="451" ht="27.6" customHeight="1" x14ac:dyDescent="0.25"/>
    <row r="452" ht="27.6" customHeight="1" x14ac:dyDescent="0.25"/>
    <row r="453" ht="27.6" customHeight="1" x14ac:dyDescent="0.25"/>
    <row r="454" ht="27.6" customHeight="1" x14ac:dyDescent="0.25"/>
    <row r="455" ht="27.6" customHeight="1" x14ac:dyDescent="0.25"/>
    <row r="456" ht="27.6" customHeight="1" x14ac:dyDescent="0.25"/>
    <row r="457" ht="27.6" customHeight="1" x14ac:dyDescent="0.25"/>
    <row r="458" ht="27.6" customHeight="1" x14ac:dyDescent="0.25"/>
    <row r="459" ht="27.6" customHeight="1" x14ac:dyDescent="0.25"/>
    <row r="460" ht="27.6" customHeight="1" x14ac:dyDescent="0.25"/>
    <row r="461" ht="27.6" customHeight="1" x14ac:dyDescent="0.25"/>
    <row r="462" ht="27.6" customHeight="1" x14ac:dyDescent="0.25"/>
    <row r="463" ht="27.6" customHeight="1" x14ac:dyDescent="0.25"/>
    <row r="464" ht="27.6" customHeight="1" x14ac:dyDescent="0.25"/>
    <row r="465" ht="27.6" customHeight="1" x14ac:dyDescent="0.25"/>
    <row r="466" ht="27.6" customHeight="1" x14ac:dyDescent="0.25"/>
    <row r="467" ht="27.6" customHeight="1" x14ac:dyDescent="0.25"/>
    <row r="468" ht="27.6" customHeight="1" x14ac:dyDescent="0.25"/>
    <row r="469" ht="27.6" customHeight="1" x14ac:dyDescent="0.25"/>
    <row r="470" ht="27.6" customHeight="1" x14ac:dyDescent="0.25"/>
    <row r="471" ht="27.6" customHeight="1" x14ac:dyDescent="0.25"/>
    <row r="472" ht="27.6" customHeight="1" x14ac:dyDescent="0.25"/>
    <row r="473" ht="27.6" customHeight="1" x14ac:dyDescent="0.25"/>
    <row r="474" ht="27.6" customHeight="1" x14ac:dyDescent="0.25"/>
    <row r="475" ht="27.6" customHeight="1" x14ac:dyDescent="0.25"/>
    <row r="476" ht="27.6" customHeight="1" x14ac:dyDescent="0.25"/>
    <row r="477" ht="27.6" customHeight="1" x14ac:dyDescent="0.25"/>
    <row r="478" ht="27.6" customHeight="1" x14ac:dyDescent="0.25"/>
    <row r="479" ht="27.6" customHeight="1" x14ac:dyDescent="0.25"/>
    <row r="480" ht="27.6" customHeight="1" x14ac:dyDescent="0.25"/>
    <row r="481" ht="27.6" customHeight="1" x14ac:dyDescent="0.25"/>
    <row r="482" ht="27.6" customHeight="1" x14ac:dyDescent="0.25"/>
    <row r="483" ht="27.6" customHeight="1" x14ac:dyDescent="0.25"/>
    <row r="484" ht="27.6" customHeight="1" x14ac:dyDescent="0.25"/>
    <row r="485" ht="27.6" customHeight="1" x14ac:dyDescent="0.25"/>
    <row r="486" ht="27.6" customHeight="1" x14ac:dyDescent="0.25"/>
    <row r="487" ht="27.6" customHeight="1" x14ac:dyDescent="0.25"/>
    <row r="488" ht="27.6" customHeight="1" x14ac:dyDescent="0.25"/>
    <row r="489" ht="27.6" customHeight="1" x14ac:dyDescent="0.25"/>
    <row r="490" ht="27.6" customHeight="1" x14ac:dyDescent="0.25"/>
    <row r="491" ht="27.6" customHeight="1" x14ac:dyDescent="0.25"/>
    <row r="492" ht="27.6" customHeight="1" x14ac:dyDescent="0.25"/>
    <row r="493" ht="27.6" customHeight="1" x14ac:dyDescent="0.25"/>
    <row r="494" ht="27.6" customHeight="1" x14ac:dyDescent="0.25"/>
    <row r="495" ht="27.6" customHeight="1" x14ac:dyDescent="0.25"/>
    <row r="496" ht="27.6" customHeight="1" x14ac:dyDescent="0.25"/>
    <row r="497" ht="27.6" customHeight="1" x14ac:dyDescent="0.25"/>
    <row r="498" ht="27.6" customHeight="1" x14ac:dyDescent="0.25"/>
    <row r="499" ht="27.6" customHeight="1" x14ac:dyDescent="0.25"/>
    <row r="500" ht="27.6" customHeight="1" x14ac:dyDescent="0.25"/>
    <row r="501" ht="27.6" customHeight="1" x14ac:dyDescent="0.25"/>
    <row r="502" ht="27.6" customHeight="1" x14ac:dyDescent="0.25"/>
    <row r="503" ht="27.6" customHeight="1" x14ac:dyDescent="0.25"/>
    <row r="504" ht="27.6" customHeight="1" x14ac:dyDescent="0.25"/>
    <row r="505" ht="27.6" customHeight="1" x14ac:dyDescent="0.25"/>
    <row r="506" ht="27.6" customHeight="1" x14ac:dyDescent="0.25"/>
    <row r="507" ht="27.6" customHeight="1" x14ac:dyDescent="0.25"/>
    <row r="508" ht="27.6" customHeight="1" x14ac:dyDescent="0.25"/>
    <row r="509" ht="27.6" customHeight="1" x14ac:dyDescent="0.25"/>
    <row r="510" ht="27.6" customHeight="1" x14ac:dyDescent="0.25"/>
    <row r="511" ht="27.6" customHeight="1" x14ac:dyDescent="0.25"/>
    <row r="512" ht="27.6" customHeight="1" x14ac:dyDescent="0.25"/>
    <row r="513" ht="27.6" customHeight="1" x14ac:dyDescent="0.25"/>
    <row r="514" ht="27.6" customHeight="1" x14ac:dyDescent="0.25"/>
    <row r="515" ht="27.6" customHeight="1" x14ac:dyDescent="0.25"/>
    <row r="516" ht="27.6" customHeight="1" x14ac:dyDescent="0.25"/>
    <row r="517" ht="27.6" customHeight="1" x14ac:dyDescent="0.25"/>
    <row r="518" ht="27.6" customHeight="1" x14ac:dyDescent="0.25"/>
    <row r="519" ht="27.6" customHeight="1" x14ac:dyDescent="0.25"/>
    <row r="520" ht="27.6" customHeight="1" x14ac:dyDescent="0.25"/>
    <row r="521" ht="27.6" customHeight="1" x14ac:dyDescent="0.25"/>
    <row r="522" ht="27.6" customHeight="1" x14ac:dyDescent="0.25"/>
    <row r="523" ht="27.6" customHeight="1" x14ac:dyDescent="0.25"/>
    <row r="524" ht="27.6" customHeight="1" x14ac:dyDescent="0.25"/>
    <row r="525" ht="27.6" customHeight="1" x14ac:dyDescent="0.25"/>
    <row r="526" ht="27.6" customHeight="1" x14ac:dyDescent="0.25"/>
    <row r="527" ht="27.6" customHeight="1" x14ac:dyDescent="0.25"/>
    <row r="528" ht="27.6" customHeight="1" x14ac:dyDescent="0.25"/>
    <row r="529" ht="27.6" customHeight="1" x14ac:dyDescent="0.25"/>
    <row r="530" ht="27.6" customHeight="1" x14ac:dyDescent="0.25"/>
    <row r="531" ht="27.6" customHeight="1" x14ac:dyDescent="0.25"/>
    <row r="532" ht="27.6" customHeight="1" x14ac:dyDescent="0.25"/>
    <row r="533" ht="27.6" customHeight="1" x14ac:dyDescent="0.25"/>
    <row r="534" ht="27.6" customHeight="1" x14ac:dyDescent="0.25"/>
    <row r="535" ht="27.6" customHeight="1" x14ac:dyDescent="0.25"/>
    <row r="536" ht="27.6" customHeight="1" x14ac:dyDescent="0.25"/>
    <row r="537" ht="27.6" customHeight="1" x14ac:dyDescent="0.25"/>
    <row r="538" ht="27.6" customHeight="1" x14ac:dyDescent="0.25"/>
    <row r="539" ht="27.6" customHeight="1" x14ac:dyDescent="0.25"/>
    <row r="540" ht="27.6" customHeight="1" x14ac:dyDescent="0.25"/>
    <row r="541" ht="27.6" customHeight="1" x14ac:dyDescent="0.25"/>
    <row r="542" ht="27.6" customHeight="1" x14ac:dyDescent="0.25"/>
    <row r="543" ht="27.6" customHeight="1" x14ac:dyDescent="0.25"/>
    <row r="544" ht="27.6" customHeight="1" x14ac:dyDescent="0.25"/>
    <row r="545" ht="27.6" customHeight="1" x14ac:dyDescent="0.25"/>
    <row r="546" ht="27.6" customHeight="1" x14ac:dyDescent="0.25"/>
    <row r="547" ht="27.6" customHeight="1" x14ac:dyDescent="0.25"/>
    <row r="548" ht="27.6" customHeight="1" x14ac:dyDescent="0.25"/>
    <row r="549" ht="27.6" customHeight="1" x14ac:dyDescent="0.25"/>
    <row r="550" ht="27.6" customHeight="1" x14ac:dyDescent="0.25"/>
    <row r="551" ht="27.6" customHeight="1" x14ac:dyDescent="0.25"/>
    <row r="552" ht="27.6" customHeight="1" x14ac:dyDescent="0.25"/>
    <row r="553" ht="27.6" customHeight="1" x14ac:dyDescent="0.25"/>
    <row r="554" ht="27.6" customHeight="1" x14ac:dyDescent="0.25"/>
    <row r="555" ht="27.6" customHeight="1" x14ac:dyDescent="0.25"/>
    <row r="556" ht="27.6" customHeight="1" x14ac:dyDescent="0.25"/>
    <row r="557" ht="27.6" customHeight="1" x14ac:dyDescent="0.25"/>
    <row r="558" ht="27.6" customHeight="1" x14ac:dyDescent="0.25"/>
    <row r="559" ht="27.6" customHeight="1" x14ac:dyDescent="0.25"/>
    <row r="560" ht="27.6" customHeight="1" x14ac:dyDescent="0.25"/>
    <row r="561" ht="27.6" customHeight="1" x14ac:dyDescent="0.25"/>
    <row r="562" ht="27.6" customHeight="1" x14ac:dyDescent="0.25"/>
    <row r="563" ht="27.6" customHeight="1" x14ac:dyDescent="0.25"/>
    <row r="564" ht="27.6" customHeight="1" x14ac:dyDescent="0.25"/>
    <row r="565" ht="27.6" customHeight="1" x14ac:dyDescent="0.25"/>
    <row r="566" ht="27.6" customHeight="1" x14ac:dyDescent="0.25"/>
    <row r="567" ht="27.6" customHeight="1" x14ac:dyDescent="0.25"/>
    <row r="568" ht="27.6" customHeight="1" x14ac:dyDescent="0.25"/>
    <row r="569" ht="27.6" customHeight="1" x14ac:dyDescent="0.25"/>
    <row r="570" ht="27.6" customHeight="1" x14ac:dyDescent="0.25"/>
    <row r="571" ht="27.6" customHeight="1" x14ac:dyDescent="0.25"/>
    <row r="572" ht="27.6" customHeight="1" x14ac:dyDescent="0.25"/>
    <row r="573" ht="27.6" customHeight="1" x14ac:dyDescent="0.25"/>
    <row r="574" ht="27.6" customHeight="1" x14ac:dyDescent="0.25"/>
    <row r="575" ht="27.6" customHeight="1" x14ac:dyDescent="0.25"/>
    <row r="576" ht="27.6" customHeight="1" x14ac:dyDescent="0.25"/>
    <row r="577" ht="27.6" customHeight="1" x14ac:dyDescent="0.25"/>
    <row r="578" ht="27.6" customHeight="1" x14ac:dyDescent="0.25"/>
    <row r="579" ht="27.6" customHeight="1" x14ac:dyDescent="0.25"/>
    <row r="580" ht="27.6" customHeight="1" x14ac:dyDescent="0.25"/>
    <row r="581" ht="27.6" customHeight="1" x14ac:dyDescent="0.25"/>
    <row r="582" ht="27.6" customHeight="1" x14ac:dyDescent="0.25"/>
    <row r="583" ht="27.6" customHeight="1" x14ac:dyDescent="0.25"/>
    <row r="584" ht="27.6" customHeight="1" x14ac:dyDescent="0.25"/>
    <row r="585" ht="27.6" customHeight="1" x14ac:dyDescent="0.25"/>
    <row r="586" ht="27.6" customHeight="1" x14ac:dyDescent="0.25"/>
    <row r="587" ht="27.6" customHeight="1" x14ac:dyDescent="0.25"/>
    <row r="588" ht="27.6" customHeight="1" x14ac:dyDescent="0.25"/>
    <row r="589" ht="27.6" customHeight="1" x14ac:dyDescent="0.25"/>
    <row r="590" ht="27.6" customHeight="1" x14ac:dyDescent="0.25"/>
    <row r="591" ht="27.6" customHeight="1" x14ac:dyDescent="0.25"/>
    <row r="592" ht="27.6" customHeight="1" x14ac:dyDescent="0.25"/>
    <row r="593" ht="27.6" customHeight="1" x14ac:dyDescent="0.25"/>
    <row r="594" ht="27.6" customHeight="1" x14ac:dyDescent="0.25"/>
    <row r="595" ht="27.6" customHeight="1" x14ac:dyDescent="0.25"/>
    <row r="596" ht="27.6" customHeight="1" x14ac:dyDescent="0.25"/>
    <row r="597" ht="27.6" customHeight="1" x14ac:dyDescent="0.25"/>
    <row r="598" ht="27.6" customHeight="1" x14ac:dyDescent="0.25"/>
    <row r="599" ht="27.6" customHeight="1" x14ac:dyDescent="0.25"/>
    <row r="600" ht="27.6" customHeight="1" x14ac:dyDescent="0.25"/>
    <row r="601" ht="27.6" customHeight="1" x14ac:dyDescent="0.25"/>
    <row r="602" ht="27.6" customHeight="1" x14ac:dyDescent="0.25"/>
    <row r="603" ht="27.6" customHeight="1" x14ac:dyDescent="0.25"/>
    <row r="604" ht="27.6" customHeight="1" x14ac:dyDescent="0.25"/>
    <row r="605" ht="27.6" customHeight="1" x14ac:dyDescent="0.25"/>
    <row r="606" ht="27.6" customHeight="1" x14ac:dyDescent="0.25"/>
    <row r="607" ht="27.6" customHeight="1" x14ac:dyDescent="0.25"/>
    <row r="608" ht="27.6" customHeight="1" x14ac:dyDescent="0.25"/>
    <row r="609" ht="27.6" customHeight="1" x14ac:dyDescent="0.25"/>
    <row r="610" ht="27.6" customHeight="1" x14ac:dyDescent="0.25"/>
    <row r="611" ht="27.6" customHeight="1" x14ac:dyDescent="0.25"/>
    <row r="612" ht="27.6" customHeight="1" x14ac:dyDescent="0.25"/>
    <row r="613" ht="27.6" customHeight="1" x14ac:dyDescent="0.25"/>
    <row r="614" ht="27.6" customHeight="1" x14ac:dyDescent="0.25"/>
    <row r="615" ht="27.6" customHeight="1" x14ac:dyDescent="0.25"/>
    <row r="616" ht="27.6" customHeight="1" x14ac:dyDescent="0.25"/>
    <row r="617" ht="27.6" customHeight="1" x14ac:dyDescent="0.25"/>
    <row r="618" ht="27.6" customHeight="1" x14ac:dyDescent="0.25"/>
    <row r="619" ht="27.6" customHeight="1" x14ac:dyDescent="0.25"/>
    <row r="620" ht="27.6" customHeight="1" x14ac:dyDescent="0.25"/>
    <row r="621" ht="27.6" customHeight="1" x14ac:dyDescent="0.25"/>
    <row r="622" ht="27.6" customHeight="1" x14ac:dyDescent="0.25"/>
    <row r="623" ht="27.6" customHeight="1" x14ac:dyDescent="0.25"/>
    <row r="624" ht="27.6" customHeight="1" x14ac:dyDescent="0.25"/>
    <row r="625" ht="27.6" customHeight="1" x14ac:dyDescent="0.25"/>
    <row r="626" ht="27.6" customHeight="1" x14ac:dyDescent="0.25"/>
    <row r="627" ht="27.6" customHeight="1" x14ac:dyDescent="0.25"/>
    <row r="628" ht="27.6" customHeight="1" x14ac:dyDescent="0.25"/>
    <row r="629" ht="27.6" customHeight="1" x14ac:dyDescent="0.25"/>
    <row r="630" ht="27.6" customHeight="1" x14ac:dyDescent="0.25"/>
    <row r="631" ht="27.6" customHeight="1" x14ac:dyDescent="0.25"/>
    <row r="632" ht="27.6" customHeight="1" x14ac:dyDescent="0.25"/>
    <row r="633" ht="27.6" customHeight="1" x14ac:dyDescent="0.25"/>
    <row r="634" ht="27.6" customHeight="1" x14ac:dyDescent="0.25"/>
    <row r="635" ht="27.6" customHeight="1" x14ac:dyDescent="0.25"/>
    <row r="636" ht="27.6" customHeight="1" x14ac:dyDescent="0.25"/>
    <row r="637" ht="27.6" customHeight="1" x14ac:dyDescent="0.25"/>
    <row r="638" ht="27.6" customHeight="1" x14ac:dyDescent="0.25"/>
    <row r="639" ht="27.6" customHeight="1" x14ac:dyDescent="0.25"/>
    <row r="640" ht="27.6" customHeight="1" x14ac:dyDescent="0.25"/>
    <row r="641" ht="27.6" customHeight="1" x14ac:dyDescent="0.25"/>
    <row r="642" ht="27.6" customHeight="1" x14ac:dyDescent="0.25"/>
    <row r="643" ht="27.6" customHeight="1" x14ac:dyDescent="0.25"/>
    <row r="644" ht="27.6" customHeight="1" x14ac:dyDescent="0.25"/>
    <row r="645" ht="27.6" customHeight="1" x14ac:dyDescent="0.25"/>
    <row r="646" ht="27.6" customHeight="1" x14ac:dyDescent="0.25"/>
    <row r="647" ht="27.6" customHeight="1" x14ac:dyDescent="0.25"/>
    <row r="648" ht="27.6" customHeight="1" x14ac:dyDescent="0.25"/>
    <row r="649" ht="27.6" customHeight="1" x14ac:dyDescent="0.25"/>
    <row r="650" ht="27.6" customHeight="1" x14ac:dyDescent="0.25"/>
    <row r="651" ht="27.6" customHeight="1" x14ac:dyDescent="0.25"/>
    <row r="652" ht="27.6" customHeight="1" x14ac:dyDescent="0.25"/>
    <row r="653" ht="27.6" customHeight="1" x14ac:dyDescent="0.25"/>
    <row r="654" ht="27.6" customHeight="1" x14ac:dyDescent="0.25"/>
    <row r="655" ht="27.6" customHeight="1" x14ac:dyDescent="0.25"/>
    <row r="656" ht="27.6" customHeight="1" x14ac:dyDescent="0.25"/>
    <row r="657" ht="27.6" customHeight="1" x14ac:dyDescent="0.25"/>
    <row r="658" ht="27.6" customHeight="1" x14ac:dyDescent="0.25"/>
    <row r="659" ht="27.6" customHeight="1" x14ac:dyDescent="0.25"/>
    <row r="660" ht="27.6" customHeight="1" x14ac:dyDescent="0.25"/>
    <row r="661" ht="27.6" customHeight="1" x14ac:dyDescent="0.25"/>
    <row r="662" ht="27.6" customHeight="1" x14ac:dyDescent="0.25"/>
    <row r="663" ht="27.6" customHeight="1" x14ac:dyDescent="0.25"/>
    <row r="664" ht="27.6" customHeight="1" x14ac:dyDescent="0.25"/>
    <row r="665" ht="27.6" customHeight="1" x14ac:dyDescent="0.25"/>
    <row r="666" ht="27.6" customHeight="1" x14ac:dyDescent="0.25"/>
    <row r="667" ht="27.6" customHeight="1" x14ac:dyDescent="0.25"/>
    <row r="668" ht="27.6" customHeight="1" x14ac:dyDescent="0.25"/>
    <row r="669" ht="27.6" customHeight="1" x14ac:dyDescent="0.25"/>
    <row r="670" ht="27.6" customHeight="1" x14ac:dyDescent="0.25"/>
    <row r="671" ht="27.6" customHeight="1" x14ac:dyDescent="0.25"/>
    <row r="672" ht="27.6" customHeight="1" x14ac:dyDescent="0.25"/>
    <row r="673" ht="27.6" customHeight="1" x14ac:dyDescent="0.25"/>
    <row r="674" ht="27.6" customHeight="1" x14ac:dyDescent="0.25"/>
    <row r="675" ht="27.6" customHeight="1" x14ac:dyDescent="0.25"/>
    <row r="676" ht="27.6" customHeight="1" x14ac:dyDescent="0.25"/>
    <row r="677" ht="27.6" customHeight="1" x14ac:dyDescent="0.25"/>
    <row r="678" ht="27.6" customHeight="1" x14ac:dyDescent="0.25"/>
    <row r="679" ht="27.6" customHeight="1" x14ac:dyDescent="0.25"/>
    <row r="680" ht="27.6" customHeight="1" x14ac:dyDescent="0.25"/>
    <row r="681" ht="27.6" customHeight="1" x14ac:dyDescent="0.25"/>
    <row r="682" ht="27.6" customHeight="1" x14ac:dyDescent="0.25"/>
    <row r="683" ht="27.6" customHeight="1" x14ac:dyDescent="0.25"/>
    <row r="684" ht="27.6" customHeight="1" x14ac:dyDescent="0.25"/>
    <row r="685" ht="27.6" customHeight="1" x14ac:dyDescent="0.25"/>
    <row r="686" ht="27.6" customHeight="1" x14ac:dyDescent="0.25"/>
    <row r="687" ht="27.6" customHeight="1" x14ac:dyDescent="0.25"/>
    <row r="688" ht="27.6" customHeight="1" x14ac:dyDescent="0.25"/>
    <row r="689" ht="27.6" customHeight="1" x14ac:dyDescent="0.25"/>
    <row r="690" ht="27.6" customHeight="1" x14ac:dyDescent="0.25"/>
    <row r="691" ht="27.6" customHeight="1" x14ac:dyDescent="0.25"/>
    <row r="692" ht="27.6" customHeight="1" x14ac:dyDescent="0.25"/>
    <row r="693" ht="27.6" customHeight="1" x14ac:dyDescent="0.25"/>
    <row r="694" ht="27.6" customHeight="1" x14ac:dyDescent="0.25"/>
    <row r="695" ht="27.6" customHeight="1" x14ac:dyDescent="0.25"/>
    <row r="696" ht="27.6" customHeight="1" x14ac:dyDescent="0.25"/>
    <row r="697" ht="27.6" customHeight="1" x14ac:dyDescent="0.25"/>
    <row r="698" ht="27.6" customHeight="1" x14ac:dyDescent="0.25"/>
    <row r="699" ht="27.6" customHeight="1" x14ac:dyDescent="0.25"/>
    <row r="700" ht="27.6" customHeight="1" x14ac:dyDescent="0.25"/>
    <row r="701" ht="27.6" customHeight="1" x14ac:dyDescent="0.25"/>
    <row r="702" ht="27.6" customHeight="1" x14ac:dyDescent="0.25"/>
    <row r="703" ht="27.6" customHeight="1" x14ac:dyDescent="0.25"/>
    <row r="704" ht="27.6" customHeight="1" x14ac:dyDescent="0.25"/>
    <row r="705" ht="27.6" customHeight="1" x14ac:dyDescent="0.25"/>
    <row r="706" ht="27.6" customHeight="1" x14ac:dyDescent="0.25"/>
    <row r="707" ht="27.6" customHeight="1" x14ac:dyDescent="0.25"/>
    <row r="708" ht="27.6" customHeight="1" x14ac:dyDescent="0.25"/>
    <row r="709" ht="27.6" customHeight="1" x14ac:dyDescent="0.25"/>
    <row r="710" ht="27.6" customHeight="1" x14ac:dyDescent="0.25"/>
    <row r="711" ht="27.6" customHeight="1" x14ac:dyDescent="0.25"/>
    <row r="712" ht="27.6" customHeight="1" x14ac:dyDescent="0.25"/>
    <row r="713" ht="27.6" customHeight="1" x14ac:dyDescent="0.25"/>
    <row r="714" ht="27.6" customHeight="1" x14ac:dyDescent="0.25"/>
    <row r="715" ht="27.6" customHeight="1" x14ac:dyDescent="0.25"/>
    <row r="716" ht="27.6" customHeight="1" x14ac:dyDescent="0.25"/>
    <row r="717" ht="27.6" customHeight="1" x14ac:dyDescent="0.25"/>
    <row r="718" ht="27.6" customHeight="1" x14ac:dyDescent="0.25"/>
    <row r="719" ht="27.6" customHeight="1" x14ac:dyDescent="0.25"/>
    <row r="720" ht="27.6" customHeight="1" x14ac:dyDescent="0.25"/>
    <row r="721" ht="27.6" customHeight="1" x14ac:dyDescent="0.25"/>
    <row r="722" ht="27.6" customHeight="1" x14ac:dyDescent="0.25"/>
    <row r="723" ht="27.6" customHeight="1" x14ac:dyDescent="0.25"/>
    <row r="724" ht="27.6" customHeight="1" x14ac:dyDescent="0.25"/>
    <row r="725" ht="27.6" customHeight="1" x14ac:dyDescent="0.25"/>
    <row r="726" ht="27.6" customHeight="1" x14ac:dyDescent="0.25"/>
    <row r="727" ht="27.6" customHeight="1" x14ac:dyDescent="0.25"/>
    <row r="728" ht="27.6" customHeight="1" x14ac:dyDescent="0.25"/>
    <row r="729" ht="27.6" customHeight="1" x14ac:dyDescent="0.25"/>
    <row r="730" ht="27.6" customHeight="1" x14ac:dyDescent="0.25"/>
    <row r="731" ht="27.6" customHeight="1" x14ac:dyDescent="0.25"/>
    <row r="732" ht="27.6" customHeight="1" x14ac:dyDescent="0.25"/>
    <row r="733" ht="27.6" customHeight="1" x14ac:dyDescent="0.25"/>
    <row r="734" ht="27.6" customHeight="1" x14ac:dyDescent="0.25"/>
    <row r="735" ht="27.6" customHeight="1" x14ac:dyDescent="0.25"/>
    <row r="736" ht="27.6" customHeight="1" x14ac:dyDescent="0.25"/>
    <row r="737" ht="27.6" customHeight="1" x14ac:dyDescent="0.25"/>
    <row r="738" ht="27.6" customHeight="1" x14ac:dyDescent="0.25"/>
    <row r="739" ht="27.6" customHeight="1" x14ac:dyDescent="0.25"/>
    <row r="740" ht="27.6" customHeight="1" x14ac:dyDescent="0.25"/>
    <row r="741" ht="27.6" customHeight="1" x14ac:dyDescent="0.25"/>
    <row r="742" ht="27.6" customHeight="1" x14ac:dyDescent="0.25"/>
    <row r="743" ht="27.6" customHeight="1" x14ac:dyDescent="0.25"/>
    <row r="744" ht="27.6" customHeight="1" x14ac:dyDescent="0.25"/>
    <row r="745" ht="27.6" customHeight="1" x14ac:dyDescent="0.25"/>
    <row r="746" ht="27.6" customHeight="1" x14ac:dyDescent="0.25"/>
    <row r="747" ht="27.6" customHeight="1" x14ac:dyDescent="0.25"/>
    <row r="748" ht="27.6" customHeight="1" x14ac:dyDescent="0.25"/>
    <row r="749" ht="27.6" customHeight="1" x14ac:dyDescent="0.25"/>
    <row r="750" ht="27.6" customHeight="1" x14ac:dyDescent="0.25"/>
    <row r="751" ht="27.6" customHeight="1" x14ac:dyDescent="0.25"/>
    <row r="752" ht="27.6" customHeight="1" x14ac:dyDescent="0.25"/>
    <row r="753" ht="27.6" customHeight="1" x14ac:dyDescent="0.25"/>
    <row r="754" ht="27.6" customHeight="1" x14ac:dyDescent="0.25"/>
    <row r="755" ht="27.6" customHeight="1" x14ac:dyDescent="0.25"/>
    <row r="756" ht="27.6" customHeight="1" x14ac:dyDescent="0.25"/>
    <row r="757" ht="27.6" customHeight="1" x14ac:dyDescent="0.25"/>
    <row r="758" ht="27.6" customHeight="1" x14ac:dyDescent="0.25"/>
    <row r="759" ht="27.6" customHeight="1" x14ac:dyDescent="0.25"/>
    <row r="760" ht="27.6" customHeight="1" x14ac:dyDescent="0.25"/>
    <row r="761" ht="27.6" customHeight="1" x14ac:dyDescent="0.25"/>
    <row r="762" ht="27.6" customHeight="1" x14ac:dyDescent="0.25"/>
    <row r="763" ht="27.6" customHeight="1" x14ac:dyDescent="0.25"/>
    <row r="764" ht="27.6" customHeight="1" x14ac:dyDescent="0.25"/>
    <row r="765" ht="27.6" customHeight="1" x14ac:dyDescent="0.25"/>
    <row r="766" ht="27.6" customHeight="1" x14ac:dyDescent="0.25"/>
    <row r="767" ht="27.6" customHeight="1" x14ac:dyDescent="0.25"/>
    <row r="768" ht="27.6" customHeight="1" x14ac:dyDescent="0.25"/>
    <row r="769" ht="27.6" customHeight="1" x14ac:dyDescent="0.25"/>
    <row r="770" ht="27.6" customHeight="1" x14ac:dyDescent="0.25"/>
    <row r="771" ht="27.6" customHeight="1" x14ac:dyDescent="0.25"/>
    <row r="772" ht="27.6" customHeight="1" x14ac:dyDescent="0.25"/>
    <row r="773" ht="27.6" customHeight="1" x14ac:dyDescent="0.25"/>
    <row r="774" ht="27.6" customHeight="1" x14ac:dyDescent="0.25"/>
    <row r="775" ht="27.6" customHeight="1" x14ac:dyDescent="0.25"/>
    <row r="776" ht="27.6" customHeight="1" x14ac:dyDescent="0.25"/>
    <row r="777" ht="27.6" customHeight="1" x14ac:dyDescent="0.25"/>
    <row r="778" ht="27.6" customHeight="1" x14ac:dyDescent="0.25"/>
    <row r="779" ht="27.6" customHeight="1" x14ac:dyDescent="0.25"/>
    <row r="780" ht="27.6" customHeight="1" x14ac:dyDescent="0.25"/>
    <row r="781" ht="27.6" customHeight="1" x14ac:dyDescent="0.25"/>
    <row r="782" ht="27.6" customHeight="1" x14ac:dyDescent="0.25"/>
    <row r="783" ht="27.6" customHeight="1" x14ac:dyDescent="0.25"/>
    <row r="784" ht="27.6" customHeight="1" x14ac:dyDescent="0.25"/>
    <row r="785" ht="27.6" customHeight="1" x14ac:dyDescent="0.25"/>
    <row r="786" ht="27.6" customHeight="1" x14ac:dyDescent="0.25"/>
    <row r="787" ht="27.6" customHeight="1" x14ac:dyDescent="0.25"/>
    <row r="788" ht="27.6" customHeight="1" x14ac:dyDescent="0.25"/>
    <row r="789" ht="27.6" customHeight="1" x14ac:dyDescent="0.25"/>
    <row r="790" ht="27.6" customHeight="1" x14ac:dyDescent="0.25"/>
    <row r="791" ht="27.6" customHeight="1" x14ac:dyDescent="0.25"/>
    <row r="792" ht="27.6" customHeight="1" x14ac:dyDescent="0.25"/>
    <row r="793" ht="27.6" customHeight="1" x14ac:dyDescent="0.25"/>
    <row r="794" ht="27.6" customHeight="1" x14ac:dyDescent="0.25"/>
    <row r="795" ht="27.6" customHeight="1" x14ac:dyDescent="0.25"/>
    <row r="796" ht="27.6" customHeight="1" x14ac:dyDescent="0.25"/>
    <row r="797" ht="27.6" customHeight="1" x14ac:dyDescent="0.25"/>
    <row r="798" ht="27.6" customHeight="1" x14ac:dyDescent="0.25"/>
    <row r="799" ht="27.6" customHeight="1" x14ac:dyDescent="0.25"/>
    <row r="800" ht="27.6" customHeight="1" x14ac:dyDescent="0.25"/>
    <row r="801" ht="27.6" customHeight="1" x14ac:dyDescent="0.25"/>
    <row r="802" ht="27.6" customHeight="1" x14ac:dyDescent="0.25"/>
    <row r="803" ht="27.6" customHeight="1" x14ac:dyDescent="0.25"/>
    <row r="804" ht="27.6" customHeight="1" x14ac:dyDescent="0.25"/>
    <row r="805" ht="27.6" customHeight="1" x14ac:dyDescent="0.25"/>
    <row r="806" ht="27.6" customHeight="1" x14ac:dyDescent="0.25"/>
    <row r="807" ht="27.6" customHeight="1" x14ac:dyDescent="0.25"/>
    <row r="808" ht="27.6" customHeight="1" x14ac:dyDescent="0.25"/>
    <row r="809" ht="27.6" customHeight="1" x14ac:dyDescent="0.25"/>
    <row r="810" ht="27.6" customHeight="1" x14ac:dyDescent="0.25"/>
    <row r="811" ht="27.6" customHeight="1" x14ac:dyDescent="0.25"/>
    <row r="812" ht="27.6" customHeight="1" x14ac:dyDescent="0.25"/>
    <row r="813" ht="27.6" customHeight="1" x14ac:dyDescent="0.25"/>
    <row r="814" ht="27.6" customHeight="1" x14ac:dyDescent="0.25"/>
    <row r="815" ht="27.6" customHeight="1" x14ac:dyDescent="0.25"/>
    <row r="816" ht="27.6" customHeight="1" x14ac:dyDescent="0.25"/>
    <row r="817" ht="27.6" customHeight="1" x14ac:dyDescent="0.25"/>
    <row r="818" ht="27.6" customHeight="1" x14ac:dyDescent="0.25"/>
    <row r="819" ht="27.6" customHeight="1" x14ac:dyDescent="0.25"/>
    <row r="820" ht="27.6" customHeight="1" x14ac:dyDescent="0.25"/>
    <row r="821" ht="27.6" customHeight="1" x14ac:dyDescent="0.25"/>
    <row r="822" ht="27.6" customHeight="1" x14ac:dyDescent="0.25"/>
    <row r="823" ht="27.6" customHeight="1" x14ac:dyDescent="0.25"/>
    <row r="824" ht="27.6" customHeight="1" x14ac:dyDescent="0.25"/>
    <row r="825" ht="27.6" customHeight="1" x14ac:dyDescent="0.25"/>
    <row r="826" ht="27.6" customHeight="1" x14ac:dyDescent="0.25"/>
    <row r="827" ht="27.6" customHeight="1" x14ac:dyDescent="0.25"/>
    <row r="828" ht="27.6" customHeight="1" x14ac:dyDescent="0.25"/>
    <row r="829" ht="27.6" customHeight="1" x14ac:dyDescent="0.25"/>
    <row r="830" ht="27.6" customHeight="1" x14ac:dyDescent="0.25"/>
    <row r="831" ht="27.6" customHeight="1" x14ac:dyDescent="0.25"/>
    <row r="832" ht="27.6" customHeight="1" x14ac:dyDescent="0.25"/>
    <row r="833" ht="27.6" customHeight="1" x14ac:dyDescent="0.25"/>
    <row r="834" ht="27.6" customHeight="1" x14ac:dyDescent="0.25"/>
    <row r="835" ht="27.6" customHeight="1" x14ac:dyDescent="0.25"/>
    <row r="836" ht="27.6" customHeight="1" x14ac:dyDescent="0.25"/>
    <row r="837" ht="27.6" customHeight="1" x14ac:dyDescent="0.25"/>
    <row r="838" ht="27.6" customHeight="1" x14ac:dyDescent="0.25"/>
    <row r="839" ht="27.6" customHeight="1" x14ac:dyDescent="0.25"/>
    <row r="840" ht="27.6" customHeight="1" x14ac:dyDescent="0.25"/>
    <row r="841" ht="27.6" customHeight="1" x14ac:dyDescent="0.25"/>
    <row r="842" ht="27.6" customHeight="1" x14ac:dyDescent="0.25"/>
    <row r="843" ht="27.6" customHeight="1" x14ac:dyDescent="0.25"/>
    <row r="844" ht="27.6" customHeight="1" x14ac:dyDescent="0.25"/>
    <row r="845" ht="27.6" customHeight="1" x14ac:dyDescent="0.25"/>
    <row r="846" ht="27.6" customHeight="1" x14ac:dyDescent="0.25"/>
    <row r="847" ht="27.6" customHeight="1" x14ac:dyDescent="0.25"/>
    <row r="848" ht="27.6" customHeight="1" x14ac:dyDescent="0.25"/>
    <row r="849" ht="27.6" customHeight="1" x14ac:dyDescent="0.25"/>
    <row r="850" ht="27.6" customHeight="1" x14ac:dyDescent="0.25"/>
    <row r="851" ht="27.6" customHeight="1" x14ac:dyDescent="0.25"/>
    <row r="852" ht="27.6" customHeight="1" x14ac:dyDescent="0.25"/>
    <row r="853" ht="27.6" customHeight="1" x14ac:dyDescent="0.25"/>
    <row r="854" ht="27.6" customHeight="1" x14ac:dyDescent="0.25"/>
    <row r="855" ht="27.6" customHeight="1" x14ac:dyDescent="0.25"/>
    <row r="856" ht="27.6" customHeight="1" x14ac:dyDescent="0.25"/>
    <row r="857" ht="27.6" customHeight="1" x14ac:dyDescent="0.25"/>
    <row r="858" ht="27.6" customHeight="1" x14ac:dyDescent="0.25"/>
    <row r="859" ht="27.6" customHeight="1" x14ac:dyDescent="0.25"/>
    <row r="860" ht="27.6" customHeight="1" x14ac:dyDescent="0.25"/>
    <row r="861" ht="27.6" customHeight="1" x14ac:dyDescent="0.25"/>
    <row r="862" ht="27.6" customHeight="1" x14ac:dyDescent="0.25"/>
    <row r="863" ht="27.6" customHeight="1" x14ac:dyDescent="0.25"/>
    <row r="864" ht="27.6" customHeight="1" x14ac:dyDescent="0.25"/>
    <row r="865" ht="27.6" customHeight="1" x14ac:dyDescent="0.25"/>
    <row r="866" ht="27.6" customHeight="1" x14ac:dyDescent="0.25"/>
    <row r="867" ht="27.6" customHeight="1" x14ac:dyDescent="0.25"/>
    <row r="868" ht="27.6" customHeight="1" x14ac:dyDescent="0.25"/>
    <row r="869" ht="27.6" customHeight="1" x14ac:dyDescent="0.25"/>
    <row r="870" ht="27.6" customHeight="1" x14ac:dyDescent="0.25"/>
    <row r="871" ht="27.6" customHeight="1" x14ac:dyDescent="0.25"/>
    <row r="872" ht="27.6" customHeight="1" x14ac:dyDescent="0.25"/>
    <row r="873" ht="27.6" customHeight="1" x14ac:dyDescent="0.25"/>
    <row r="874" ht="27.6" customHeight="1" x14ac:dyDescent="0.25"/>
    <row r="875" ht="27.6" customHeight="1" x14ac:dyDescent="0.25"/>
    <row r="876" ht="27.6" customHeight="1" x14ac:dyDescent="0.25"/>
    <row r="877" ht="27.6" customHeight="1" x14ac:dyDescent="0.25"/>
    <row r="878" ht="27.6" customHeight="1" x14ac:dyDescent="0.25"/>
    <row r="879" ht="27.6" customHeight="1" x14ac:dyDescent="0.25"/>
    <row r="880" ht="27.6" customHeight="1" x14ac:dyDescent="0.25"/>
    <row r="881" ht="27.6" customHeight="1" x14ac:dyDescent="0.25"/>
    <row r="882" ht="27.6" customHeight="1" x14ac:dyDescent="0.25"/>
    <row r="883" ht="27.6" customHeight="1" x14ac:dyDescent="0.25"/>
    <row r="884" ht="27.6" customHeight="1" x14ac:dyDescent="0.25"/>
    <row r="885" ht="27.6" customHeight="1" x14ac:dyDescent="0.25"/>
    <row r="886" ht="27.6" customHeight="1" x14ac:dyDescent="0.25"/>
    <row r="887" ht="27.6" customHeight="1" x14ac:dyDescent="0.25"/>
    <row r="888" ht="27.6" customHeight="1" x14ac:dyDescent="0.25"/>
    <row r="889" ht="27.6" customHeight="1" x14ac:dyDescent="0.25"/>
    <row r="890" ht="27.6" customHeight="1" x14ac:dyDescent="0.25"/>
    <row r="891" ht="27.6" customHeight="1" x14ac:dyDescent="0.25"/>
    <row r="892" ht="27.6" customHeight="1" x14ac:dyDescent="0.25"/>
    <row r="893" ht="27.6" customHeight="1" x14ac:dyDescent="0.25"/>
    <row r="894" ht="27.6" customHeight="1" x14ac:dyDescent="0.25"/>
    <row r="895" ht="27.6" customHeight="1" x14ac:dyDescent="0.25"/>
    <row r="896" ht="27.6" customHeight="1" x14ac:dyDescent="0.25"/>
    <row r="897" ht="27.6" customHeight="1" x14ac:dyDescent="0.25"/>
    <row r="898" ht="27.6" customHeight="1" x14ac:dyDescent="0.25"/>
    <row r="899" ht="27.6" customHeight="1" x14ac:dyDescent="0.25"/>
    <row r="900" ht="27.6" customHeight="1" x14ac:dyDescent="0.25"/>
    <row r="901" ht="27.6" customHeight="1" x14ac:dyDescent="0.25"/>
    <row r="902" ht="27.6" customHeight="1" x14ac:dyDescent="0.25"/>
    <row r="903" ht="27.6" customHeight="1" x14ac:dyDescent="0.25"/>
    <row r="904" ht="27.6" customHeight="1" x14ac:dyDescent="0.25"/>
    <row r="905" ht="27.6" customHeight="1" x14ac:dyDescent="0.25"/>
    <row r="906" ht="27.6" customHeight="1" x14ac:dyDescent="0.25"/>
    <row r="907" ht="27.6" customHeight="1" x14ac:dyDescent="0.25"/>
    <row r="908" ht="27.6" customHeight="1" x14ac:dyDescent="0.25"/>
    <row r="909" ht="27.6" customHeight="1" x14ac:dyDescent="0.25"/>
    <row r="910" ht="27.6" customHeight="1" x14ac:dyDescent="0.25"/>
    <row r="911" ht="27.6" customHeight="1" x14ac:dyDescent="0.25"/>
    <row r="912" ht="27.6" customHeight="1" x14ac:dyDescent="0.25"/>
    <row r="913" ht="27.6" customHeight="1" x14ac:dyDescent="0.25"/>
    <row r="914" ht="27.6" customHeight="1" x14ac:dyDescent="0.25"/>
    <row r="915" ht="27.6" customHeight="1" x14ac:dyDescent="0.25"/>
    <row r="916" ht="27.6" customHeight="1" x14ac:dyDescent="0.25"/>
    <row r="917" ht="27.6" customHeight="1" x14ac:dyDescent="0.25"/>
    <row r="918" ht="27.6" customHeight="1" x14ac:dyDescent="0.25"/>
    <row r="919" ht="27.6" customHeight="1" x14ac:dyDescent="0.25"/>
    <row r="920" ht="27.6" customHeight="1" x14ac:dyDescent="0.25"/>
    <row r="921" ht="27.6" customHeight="1" x14ac:dyDescent="0.25"/>
    <row r="922" ht="27.6" customHeight="1" x14ac:dyDescent="0.25"/>
    <row r="923" ht="27.6" customHeight="1" x14ac:dyDescent="0.25"/>
    <row r="924" ht="27.6" customHeight="1" x14ac:dyDescent="0.25"/>
    <row r="925" ht="27.6" customHeight="1" x14ac:dyDescent="0.25"/>
    <row r="926" ht="27.6" customHeight="1" x14ac:dyDescent="0.25"/>
    <row r="927" ht="27.6" customHeight="1" x14ac:dyDescent="0.25"/>
    <row r="928" ht="27.6" customHeight="1" x14ac:dyDescent="0.25"/>
    <row r="929" ht="27.6" customHeight="1" x14ac:dyDescent="0.25"/>
    <row r="930" ht="27.6" customHeight="1" x14ac:dyDescent="0.25"/>
    <row r="931" ht="27.6" customHeight="1" x14ac:dyDescent="0.25"/>
    <row r="932" ht="27.6" customHeight="1" x14ac:dyDescent="0.25"/>
    <row r="933" ht="27.6" customHeight="1" x14ac:dyDescent="0.25"/>
    <row r="934" ht="27.6" customHeight="1" x14ac:dyDescent="0.25"/>
    <row r="935" ht="27.6" customHeight="1" x14ac:dyDescent="0.25"/>
    <row r="936" ht="27.6" customHeight="1" x14ac:dyDescent="0.25"/>
    <row r="937" ht="27.6" customHeight="1" x14ac:dyDescent="0.25"/>
    <row r="938" ht="27.6" customHeight="1" x14ac:dyDescent="0.25"/>
    <row r="939" ht="27.6" customHeight="1" x14ac:dyDescent="0.25"/>
    <row r="940" ht="27.6" customHeight="1" x14ac:dyDescent="0.25"/>
    <row r="941" ht="27.6" customHeight="1" x14ac:dyDescent="0.25"/>
    <row r="942" ht="27.6" customHeight="1" x14ac:dyDescent="0.25"/>
    <row r="943" ht="27.6" customHeight="1" x14ac:dyDescent="0.25"/>
    <row r="944" ht="27.6" customHeight="1" x14ac:dyDescent="0.25"/>
    <row r="945" ht="27.6" customHeight="1" x14ac:dyDescent="0.25"/>
    <row r="946" ht="27.6" customHeight="1" x14ac:dyDescent="0.25"/>
    <row r="947" ht="27.6" customHeight="1" x14ac:dyDescent="0.25"/>
    <row r="948" ht="27.6" customHeight="1" x14ac:dyDescent="0.25"/>
    <row r="949" ht="27.6" customHeight="1" x14ac:dyDescent="0.25"/>
    <row r="950" ht="27.6" customHeight="1" x14ac:dyDescent="0.25"/>
    <row r="951" ht="27.6" customHeight="1" x14ac:dyDescent="0.25"/>
    <row r="952" ht="27.6" customHeight="1" x14ac:dyDescent="0.25"/>
    <row r="953" ht="27.6" customHeight="1" x14ac:dyDescent="0.25"/>
    <row r="954" ht="27.6" customHeight="1" x14ac:dyDescent="0.25"/>
    <row r="955" ht="27.6" customHeight="1" x14ac:dyDescent="0.25"/>
    <row r="956" ht="27.6" customHeight="1" x14ac:dyDescent="0.25"/>
    <row r="957" ht="27.6" customHeight="1" x14ac:dyDescent="0.25"/>
    <row r="958" ht="27.6" customHeight="1" x14ac:dyDescent="0.25"/>
    <row r="959" ht="27.6" customHeight="1" x14ac:dyDescent="0.25"/>
    <row r="960" ht="27.6" customHeight="1" x14ac:dyDescent="0.25"/>
    <row r="961" ht="27.6" customHeight="1" x14ac:dyDescent="0.25"/>
    <row r="962" ht="27.6" customHeight="1" x14ac:dyDescent="0.25"/>
    <row r="963" ht="27.6" customHeight="1" x14ac:dyDescent="0.25"/>
    <row r="964" ht="27.6" customHeight="1" x14ac:dyDescent="0.25"/>
    <row r="965" ht="27.6" customHeight="1" x14ac:dyDescent="0.25"/>
    <row r="966" ht="27.6" customHeight="1" x14ac:dyDescent="0.25"/>
    <row r="967" ht="27.6" customHeight="1" x14ac:dyDescent="0.25"/>
    <row r="968" ht="27.6" customHeight="1" x14ac:dyDescent="0.25"/>
    <row r="969" ht="27.6" customHeight="1" x14ac:dyDescent="0.25"/>
    <row r="970" ht="27.6" customHeight="1" x14ac:dyDescent="0.25"/>
    <row r="971" ht="27.6" customHeight="1" x14ac:dyDescent="0.25"/>
    <row r="972" ht="27.6" customHeight="1" x14ac:dyDescent="0.25"/>
    <row r="973" ht="27.6" customHeight="1" x14ac:dyDescent="0.25"/>
    <row r="974" ht="27.6" customHeight="1" x14ac:dyDescent="0.25"/>
    <row r="975" ht="27.6" customHeight="1" x14ac:dyDescent="0.25"/>
    <row r="976" ht="27.6" customHeight="1" x14ac:dyDescent="0.25"/>
    <row r="977" ht="27.6" customHeight="1" x14ac:dyDescent="0.25"/>
    <row r="978" ht="27.6" customHeight="1" x14ac:dyDescent="0.25"/>
    <row r="979" ht="27.6" customHeight="1" x14ac:dyDescent="0.25"/>
    <row r="980" ht="27.6" customHeight="1" x14ac:dyDescent="0.25"/>
    <row r="981" ht="27.6" customHeight="1" x14ac:dyDescent="0.25"/>
    <row r="982" ht="27.6" customHeight="1" x14ac:dyDescent="0.25"/>
    <row r="983" ht="27.6" customHeight="1" x14ac:dyDescent="0.25"/>
    <row r="984" ht="27.6" customHeight="1" x14ac:dyDescent="0.25"/>
    <row r="985" ht="27.6" customHeight="1" x14ac:dyDescent="0.25"/>
    <row r="986" ht="27.6" customHeight="1" x14ac:dyDescent="0.25"/>
    <row r="987" ht="27.6" customHeight="1" x14ac:dyDescent="0.25"/>
    <row r="988" ht="27.6" customHeight="1" x14ac:dyDescent="0.25"/>
    <row r="989" ht="27.6" customHeight="1" x14ac:dyDescent="0.25"/>
    <row r="990" ht="27.6" customHeight="1" x14ac:dyDescent="0.25"/>
    <row r="991" ht="27.6" customHeight="1" x14ac:dyDescent="0.25"/>
    <row r="992" ht="27.6" customHeight="1" x14ac:dyDescent="0.25"/>
    <row r="993" ht="27.6" customHeight="1" x14ac:dyDescent="0.25"/>
    <row r="994" ht="27.6" customHeight="1" x14ac:dyDescent="0.25"/>
    <row r="995" ht="27.6" customHeight="1" x14ac:dyDescent="0.25"/>
    <row r="996" ht="27.6" customHeight="1" x14ac:dyDescent="0.25"/>
    <row r="997" ht="27.6" customHeight="1" x14ac:dyDescent="0.25"/>
    <row r="998" ht="27.6" customHeight="1" x14ac:dyDescent="0.25"/>
    <row r="999" ht="27.6" customHeight="1" x14ac:dyDescent="0.25"/>
    <row r="1000" ht="27.6" customHeight="1" x14ac:dyDescent="0.25"/>
    <row r="1001" ht="27.6" customHeight="1" x14ac:dyDescent="0.25"/>
    <row r="1002" ht="27.6" customHeight="1" x14ac:dyDescent="0.25"/>
    <row r="1003" ht="27.6" customHeight="1" x14ac:dyDescent="0.25"/>
    <row r="1004" ht="27.6" customHeight="1" x14ac:dyDescent="0.25"/>
    <row r="1005" ht="27.6" customHeight="1" x14ac:dyDescent="0.25"/>
    <row r="1006" ht="27.6" customHeight="1" x14ac:dyDescent="0.25"/>
    <row r="1007" ht="27.6" customHeight="1" x14ac:dyDescent="0.25"/>
    <row r="1008" ht="27.6" customHeight="1" x14ac:dyDescent="0.25"/>
    <row r="1009" ht="27.6" customHeight="1" x14ac:dyDescent="0.25"/>
    <row r="1010" ht="27.6" customHeight="1" x14ac:dyDescent="0.25"/>
    <row r="1011" ht="27.6" customHeight="1" x14ac:dyDescent="0.25"/>
    <row r="1012" ht="27.6" customHeight="1" x14ac:dyDescent="0.25"/>
    <row r="1013" ht="27.6" customHeight="1" x14ac:dyDescent="0.25"/>
    <row r="1014" ht="27.6" customHeight="1" x14ac:dyDescent="0.25"/>
    <row r="1015" ht="27.6" customHeight="1" x14ac:dyDescent="0.25"/>
    <row r="1016" ht="27.6" customHeight="1" x14ac:dyDescent="0.25"/>
    <row r="1017" ht="27.6" customHeight="1" x14ac:dyDescent="0.25"/>
    <row r="1018" ht="27.6" customHeight="1" x14ac:dyDescent="0.25"/>
    <row r="1019" ht="27.6" customHeight="1" x14ac:dyDescent="0.25"/>
    <row r="1020" ht="27.6" customHeight="1" x14ac:dyDescent="0.25"/>
    <row r="1021" ht="27.6" customHeight="1" x14ac:dyDescent="0.25"/>
    <row r="1022" ht="27.6" customHeight="1" x14ac:dyDescent="0.25"/>
    <row r="1023" ht="27.6" customHeight="1" x14ac:dyDescent="0.25"/>
    <row r="1024" ht="27.6" customHeight="1" x14ac:dyDescent="0.25"/>
    <row r="1025" ht="27.6" customHeight="1" x14ac:dyDescent="0.25"/>
    <row r="1026" ht="27.6" customHeight="1" x14ac:dyDescent="0.25"/>
    <row r="1027" ht="27.6" customHeight="1" x14ac:dyDescent="0.25"/>
    <row r="1028" ht="27.6" customHeight="1" x14ac:dyDescent="0.25"/>
    <row r="1029" ht="27.6" customHeight="1" x14ac:dyDescent="0.25"/>
    <row r="1030" ht="27.6" customHeight="1" x14ac:dyDescent="0.25"/>
    <row r="1031" ht="27.6" customHeight="1" x14ac:dyDescent="0.25"/>
    <row r="1032" ht="27.6" customHeight="1" x14ac:dyDescent="0.25"/>
    <row r="1033" ht="27.6" customHeight="1" x14ac:dyDescent="0.25"/>
    <row r="1034" ht="27.6" customHeight="1" x14ac:dyDescent="0.25"/>
    <row r="1035" ht="27.6" customHeight="1" x14ac:dyDescent="0.25"/>
    <row r="1036" ht="27.6" customHeight="1" x14ac:dyDescent="0.25"/>
    <row r="1037" ht="27.6" customHeight="1" x14ac:dyDescent="0.25"/>
    <row r="1038" ht="27.6" customHeight="1" x14ac:dyDescent="0.25"/>
    <row r="1039" ht="27.6" customHeight="1" x14ac:dyDescent="0.25"/>
    <row r="1040" ht="27.6" customHeight="1" x14ac:dyDescent="0.25"/>
    <row r="1041" ht="27.6" customHeight="1" x14ac:dyDescent="0.25"/>
    <row r="1042" ht="27.6" customHeight="1" x14ac:dyDescent="0.25"/>
    <row r="1043" ht="27.6" customHeight="1" x14ac:dyDescent="0.25"/>
    <row r="1044" ht="27.6" customHeight="1" x14ac:dyDescent="0.25"/>
    <row r="1045" ht="27.6" customHeight="1" x14ac:dyDescent="0.25"/>
    <row r="1046" ht="27.6" customHeight="1" x14ac:dyDescent="0.25"/>
    <row r="1047" ht="27.6" customHeight="1" x14ac:dyDescent="0.25"/>
    <row r="1048" ht="27.6" customHeight="1" x14ac:dyDescent="0.25"/>
    <row r="1049" ht="27.6" customHeight="1" x14ac:dyDescent="0.25"/>
    <row r="1050" ht="27.6" customHeight="1" x14ac:dyDescent="0.25"/>
    <row r="1051" ht="27.6" customHeight="1" x14ac:dyDescent="0.25"/>
    <row r="1052" ht="27.6" customHeight="1" x14ac:dyDescent="0.25"/>
    <row r="1053" ht="27.6" customHeight="1" x14ac:dyDescent="0.25"/>
    <row r="1054" ht="27.6" customHeight="1" x14ac:dyDescent="0.25"/>
    <row r="1055" ht="27.6" customHeight="1" x14ac:dyDescent="0.25"/>
    <row r="1056" ht="27.6" customHeight="1" x14ac:dyDescent="0.25"/>
    <row r="1057" ht="27.6" customHeight="1" x14ac:dyDescent="0.25"/>
    <row r="1058" ht="27.6" customHeight="1" x14ac:dyDescent="0.25"/>
    <row r="1059" ht="27.6" customHeight="1" x14ac:dyDescent="0.25"/>
    <row r="1060" ht="27.6" customHeight="1" x14ac:dyDescent="0.25"/>
    <row r="1061" ht="27.6" customHeight="1" x14ac:dyDescent="0.25"/>
    <row r="1062" ht="27.6" customHeight="1" x14ac:dyDescent="0.25"/>
    <row r="1063" ht="27.6" customHeight="1" x14ac:dyDescent="0.25"/>
    <row r="1064" ht="27.6" customHeight="1" x14ac:dyDescent="0.25"/>
    <row r="1065" ht="27.6" customHeight="1" x14ac:dyDescent="0.25"/>
    <row r="1066" ht="27.6" customHeight="1" x14ac:dyDescent="0.25"/>
    <row r="1067" ht="27.6" customHeight="1" x14ac:dyDescent="0.25"/>
    <row r="1068" ht="27.6" customHeight="1" x14ac:dyDescent="0.25"/>
    <row r="1069" ht="27.6" customHeight="1" x14ac:dyDescent="0.25"/>
    <row r="1070" ht="27.6" customHeight="1" x14ac:dyDescent="0.25"/>
    <row r="1071" ht="27.6" customHeight="1" x14ac:dyDescent="0.25"/>
    <row r="1072" ht="27.6" customHeight="1" x14ac:dyDescent="0.25"/>
    <row r="1073" ht="27.6" customHeight="1" x14ac:dyDescent="0.25"/>
    <row r="1074" ht="27.6" customHeight="1" x14ac:dyDescent="0.25"/>
    <row r="1075" ht="27.6" customHeight="1" x14ac:dyDescent="0.25"/>
    <row r="1076" ht="27.6" customHeight="1" x14ac:dyDescent="0.25"/>
    <row r="1077" ht="27.6" customHeight="1" x14ac:dyDescent="0.25"/>
    <row r="1078" ht="27.6" customHeight="1" x14ac:dyDescent="0.25"/>
    <row r="1079" ht="27.6" customHeight="1" x14ac:dyDescent="0.25"/>
    <row r="1080" ht="27.6" customHeight="1" x14ac:dyDescent="0.25"/>
    <row r="1081" ht="27.6" customHeight="1" x14ac:dyDescent="0.25"/>
    <row r="1082" ht="27.6" customHeight="1" x14ac:dyDescent="0.25"/>
    <row r="1083" ht="27.6" customHeight="1" x14ac:dyDescent="0.25"/>
    <row r="1084" ht="27.6" customHeight="1" x14ac:dyDescent="0.25"/>
    <row r="1085" ht="27.6" customHeight="1" x14ac:dyDescent="0.25"/>
    <row r="1086" ht="27.6" customHeight="1" x14ac:dyDescent="0.25"/>
    <row r="1087" ht="27.6" customHeight="1" x14ac:dyDescent="0.25"/>
    <row r="1088" ht="27.6" customHeight="1" x14ac:dyDescent="0.25"/>
    <row r="1089" ht="27.6" customHeight="1" x14ac:dyDescent="0.25"/>
    <row r="1090" ht="27.6" customHeight="1" x14ac:dyDescent="0.25"/>
    <row r="1091" ht="27.6" customHeight="1" x14ac:dyDescent="0.25"/>
    <row r="1092" ht="27.6" customHeight="1" x14ac:dyDescent="0.25"/>
    <row r="1093" ht="27.6" customHeight="1" x14ac:dyDescent="0.25"/>
    <row r="1094" ht="27.6" customHeight="1" x14ac:dyDescent="0.25"/>
    <row r="1095" ht="27.6" customHeight="1" x14ac:dyDescent="0.25"/>
    <row r="1096" ht="27.6" customHeight="1" x14ac:dyDescent="0.25"/>
    <row r="1097" ht="27.6" customHeight="1" x14ac:dyDescent="0.25"/>
    <row r="1098" ht="27.6" customHeight="1" x14ac:dyDescent="0.25"/>
    <row r="1099" ht="27.6" customHeight="1" x14ac:dyDescent="0.25"/>
    <row r="1100" ht="27.6" customHeight="1" x14ac:dyDescent="0.25"/>
    <row r="1101" ht="27.6" customHeight="1" x14ac:dyDescent="0.25"/>
    <row r="1102" ht="27.6" customHeight="1" x14ac:dyDescent="0.25"/>
    <row r="1103" ht="27.6" customHeight="1" x14ac:dyDescent="0.25"/>
    <row r="1104" ht="27.6" customHeight="1" x14ac:dyDescent="0.25"/>
    <row r="1105" ht="27.6" customHeight="1" x14ac:dyDescent="0.25"/>
    <row r="1106" ht="27.6" customHeight="1" x14ac:dyDescent="0.25"/>
    <row r="1107" ht="27.6" customHeight="1" x14ac:dyDescent="0.25"/>
    <row r="1108" ht="27.6" customHeight="1" x14ac:dyDescent="0.25"/>
    <row r="1109" ht="27.6" customHeight="1" x14ac:dyDescent="0.25"/>
    <row r="1110" ht="27.6" customHeight="1" x14ac:dyDescent="0.25"/>
    <row r="1111" ht="27.6" customHeight="1" x14ac:dyDescent="0.25"/>
    <row r="1112" ht="27.6" customHeight="1" x14ac:dyDescent="0.25"/>
    <row r="1113" ht="27.6" customHeight="1" x14ac:dyDescent="0.25"/>
    <row r="1114" ht="27.6" customHeight="1" x14ac:dyDescent="0.25"/>
    <row r="1115" ht="27.6" customHeight="1" x14ac:dyDescent="0.25"/>
    <row r="1116" ht="27.6" customHeight="1" x14ac:dyDescent="0.25"/>
    <row r="1117" ht="27.6" customHeight="1" x14ac:dyDescent="0.25"/>
    <row r="1118" ht="27.6" customHeight="1" x14ac:dyDescent="0.25"/>
    <row r="1119" ht="27.6" customHeight="1" x14ac:dyDescent="0.25"/>
    <row r="1120" ht="27.6" customHeight="1" x14ac:dyDescent="0.25"/>
    <row r="1121" ht="27.6" customHeight="1" x14ac:dyDescent="0.25"/>
    <row r="1122" ht="27.6" customHeight="1" x14ac:dyDescent="0.25"/>
    <row r="1123" ht="27.6" customHeight="1" x14ac:dyDescent="0.25"/>
    <row r="1124" ht="27.6" customHeight="1" x14ac:dyDescent="0.25"/>
    <row r="1125" ht="27.6" customHeight="1" x14ac:dyDescent="0.25"/>
    <row r="1126" ht="27.6" customHeight="1" x14ac:dyDescent="0.25"/>
    <row r="1127" ht="27.6" customHeight="1" x14ac:dyDescent="0.25"/>
    <row r="1128" ht="27.6" customHeight="1" x14ac:dyDescent="0.25"/>
    <row r="1129" ht="27.6" customHeight="1" x14ac:dyDescent="0.25"/>
    <row r="1130" ht="27.6" customHeight="1" x14ac:dyDescent="0.25"/>
    <row r="1131" ht="27.6" customHeight="1" x14ac:dyDescent="0.25"/>
    <row r="1132" ht="27.6" customHeight="1" x14ac:dyDescent="0.25"/>
    <row r="1133" ht="27.6" customHeight="1" x14ac:dyDescent="0.25"/>
    <row r="1134" ht="27.6" customHeight="1" x14ac:dyDescent="0.25"/>
    <row r="1135" ht="27.6" customHeight="1" x14ac:dyDescent="0.25"/>
    <row r="1136" ht="27.6" customHeight="1" x14ac:dyDescent="0.25"/>
    <row r="1137" ht="27.6" customHeight="1" x14ac:dyDescent="0.25"/>
    <row r="1138" ht="27.6" customHeight="1" x14ac:dyDescent="0.25"/>
    <row r="1139" ht="27.6" customHeight="1" x14ac:dyDescent="0.25"/>
    <row r="1140" ht="27.6" customHeight="1" x14ac:dyDescent="0.25"/>
    <row r="1141" ht="27.6" customHeight="1" x14ac:dyDescent="0.25"/>
    <row r="1142" ht="27.6" customHeight="1" x14ac:dyDescent="0.25"/>
    <row r="1143" ht="27.6" customHeight="1" x14ac:dyDescent="0.25"/>
    <row r="1144" ht="27.6" customHeight="1" x14ac:dyDescent="0.25"/>
    <row r="1145" ht="27.6" customHeight="1" x14ac:dyDescent="0.25"/>
    <row r="1146" ht="27.6" customHeight="1" x14ac:dyDescent="0.25"/>
    <row r="1147" ht="27.6" customHeight="1" x14ac:dyDescent="0.25"/>
    <row r="1148" ht="27.6" customHeight="1" x14ac:dyDescent="0.25"/>
    <row r="1149" ht="27.6" customHeight="1" x14ac:dyDescent="0.25"/>
    <row r="1150" ht="27.6" customHeight="1" x14ac:dyDescent="0.25"/>
    <row r="1151" ht="27.6" customHeight="1" x14ac:dyDescent="0.25"/>
    <row r="1152" ht="27.6" customHeight="1" x14ac:dyDescent="0.25"/>
    <row r="1153" ht="27.6" customHeight="1" x14ac:dyDescent="0.25"/>
    <row r="1154" ht="27.6" customHeight="1" x14ac:dyDescent="0.25"/>
    <row r="1155" ht="27.6" customHeight="1" x14ac:dyDescent="0.25"/>
    <row r="1156" ht="27.6" customHeight="1" x14ac:dyDescent="0.25"/>
    <row r="1157" ht="27.6" customHeight="1" x14ac:dyDescent="0.25"/>
    <row r="1158" ht="27.6" customHeight="1" x14ac:dyDescent="0.25"/>
    <row r="1159" ht="27.6" customHeight="1" x14ac:dyDescent="0.25"/>
    <row r="1160" ht="27.6" customHeight="1" x14ac:dyDescent="0.25"/>
    <row r="1161" ht="27.6" customHeight="1" x14ac:dyDescent="0.25"/>
    <row r="1162" ht="27.6" customHeight="1" x14ac:dyDescent="0.25"/>
    <row r="1163" ht="27.6" customHeight="1" x14ac:dyDescent="0.25"/>
    <row r="1164" ht="27.6" customHeight="1" x14ac:dyDescent="0.25"/>
    <row r="1165" ht="27.6" customHeight="1" x14ac:dyDescent="0.25"/>
    <row r="1166" ht="27.6" customHeight="1" x14ac:dyDescent="0.25"/>
    <row r="1167" ht="27.6" customHeight="1" x14ac:dyDescent="0.25"/>
    <row r="1168" ht="27.6" customHeight="1" x14ac:dyDescent="0.25"/>
    <row r="1169" ht="27.6" customHeight="1" x14ac:dyDescent="0.25"/>
    <row r="1170" ht="27.6" customHeight="1" x14ac:dyDescent="0.25"/>
    <row r="1171" ht="27.6" customHeight="1" x14ac:dyDescent="0.25"/>
    <row r="1172" ht="27.6" customHeight="1" x14ac:dyDescent="0.25"/>
    <row r="1173" ht="27.6" customHeight="1" x14ac:dyDescent="0.25"/>
    <row r="1174" ht="27.6" customHeight="1" x14ac:dyDescent="0.25"/>
    <row r="1175" ht="27.6" customHeight="1" x14ac:dyDescent="0.25"/>
    <row r="1176" ht="27.6" customHeight="1" x14ac:dyDescent="0.25"/>
    <row r="1177" ht="27.6" customHeight="1" x14ac:dyDescent="0.25"/>
    <row r="1178" ht="27.6" customHeight="1" x14ac:dyDescent="0.25"/>
    <row r="1179" ht="27.6" customHeight="1" x14ac:dyDescent="0.25"/>
    <row r="1180" ht="27.6" customHeight="1" x14ac:dyDescent="0.25"/>
    <row r="1181" ht="27.6" customHeight="1" x14ac:dyDescent="0.25"/>
    <row r="1182" ht="27.6" customHeight="1" x14ac:dyDescent="0.25"/>
    <row r="1183" ht="27.6" customHeight="1" x14ac:dyDescent="0.25"/>
    <row r="1184" ht="27.6" customHeight="1" x14ac:dyDescent="0.25"/>
    <row r="1185" ht="27.6" customHeight="1" x14ac:dyDescent="0.25"/>
    <row r="1186" ht="27.6" customHeight="1" x14ac:dyDescent="0.25"/>
    <row r="1187" ht="27.6" customHeight="1" x14ac:dyDescent="0.25"/>
    <row r="1188" ht="27.6" customHeight="1" x14ac:dyDescent="0.25"/>
    <row r="1189" ht="27.6" customHeight="1" x14ac:dyDescent="0.25"/>
    <row r="1190" ht="27.6" customHeight="1" x14ac:dyDescent="0.25"/>
    <row r="1191" ht="27.6" customHeight="1" x14ac:dyDescent="0.25"/>
    <row r="1192" ht="27.6" customHeight="1" x14ac:dyDescent="0.25"/>
    <row r="1193" ht="27.6" customHeight="1" x14ac:dyDescent="0.25"/>
    <row r="1194" ht="27.6" customHeight="1" x14ac:dyDescent="0.25"/>
    <row r="1195" ht="27.6" customHeight="1" x14ac:dyDescent="0.25"/>
    <row r="1196" ht="27.6" customHeight="1" x14ac:dyDescent="0.25"/>
    <row r="1197" ht="27.6" customHeight="1" x14ac:dyDescent="0.25"/>
    <row r="1198" ht="27.6" customHeight="1" x14ac:dyDescent="0.25"/>
    <row r="1199" ht="27.6" customHeight="1" x14ac:dyDescent="0.25"/>
    <row r="1200" ht="27.6" customHeight="1" x14ac:dyDescent="0.25"/>
    <row r="1201" ht="27.6" customHeight="1" x14ac:dyDescent="0.25"/>
    <row r="1202" ht="27.6" customHeight="1" x14ac:dyDescent="0.25"/>
    <row r="1203" ht="27.6" customHeight="1" x14ac:dyDescent="0.25"/>
    <row r="1204" ht="27.6" customHeight="1" x14ac:dyDescent="0.25"/>
    <row r="1205" ht="27.6" customHeight="1" x14ac:dyDescent="0.25"/>
    <row r="1206" ht="27.6" customHeight="1" x14ac:dyDescent="0.25"/>
    <row r="1207" ht="27.6" customHeight="1" x14ac:dyDescent="0.25"/>
    <row r="1208" ht="27.6" customHeight="1" x14ac:dyDescent="0.25"/>
    <row r="1209" ht="27.6" customHeight="1" x14ac:dyDescent="0.25"/>
    <row r="1210" ht="27.6" customHeight="1" x14ac:dyDescent="0.25"/>
    <row r="1211" ht="27.6" customHeight="1" x14ac:dyDescent="0.25"/>
    <row r="1212" ht="27.6" customHeight="1" x14ac:dyDescent="0.25"/>
    <row r="1213" ht="27.6" customHeight="1" x14ac:dyDescent="0.25"/>
    <row r="1214" ht="27.6" customHeight="1" x14ac:dyDescent="0.25"/>
    <row r="1215" ht="27.6" customHeight="1" x14ac:dyDescent="0.25"/>
    <row r="1216" ht="27.6" customHeight="1" x14ac:dyDescent="0.25"/>
    <row r="1217" ht="27.6" customHeight="1" x14ac:dyDescent="0.25"/>
    <row r="1218" ht="27.6" customHeight="1" x14ac:dyDescent="0.25"/>
    <row r="1219" ht="27.6" customHeight="1" x14ac:dyDescent="0.25"/>
    <row r="1220" ht="27.6" customHeight="1" x14ac:dyDescent="0.25"/>
    <row r="1221" ht="27.6" customHeight="1" x14ac:dyDescent="0.25"/>
    <row r="1222" ht="27.6" customHeight="1" x14ac:dyDescent="0.25"/>
    <row r="1223" ht="27.6" customHeight="1" x14ac:dyDescent="0.25"/>
    <row r="1224" ht="27.6" customHeight="1" x14ac:dyDescent="0.25"/>
    <row r="1225" ht="27.6" customHeight="1" x14ac:dyDescent="0.25"/>
    <row r="1226" ht="27.6" customHeight="1" x14ac:dyDescent="0.25"/>
    <row r="1227" ht="27.6" customHeight="1" x14ac:dyDescent="0.25"/>
    <row r="1228" ht="27.6" customHeight="1" x14ac:dyDescent="0.25"/>
    <row r="1229" ht="27.6" customHeight="1" x14ac:dyDescent="0.25"/>
    <row r="1230" ht="27.6" customHeight="1" x14ac:dyDescent="0.25"/>
    <row r="1231" ht="27.6" customHeight="1" x14ac:dyDescent="0.25"/>
    <row r="1232" ht="27.6" customHeight="1" x14ac:dyDescent="0.25"/>
    <row r="1233" ht="27.6" customHeight="1" x14ac:dyDescent="0.25"/>
    <row r="1234" ht="27.6" customHeight="1" x14ac:dyDescent="0.25"/>
    <row r="1235" ht="27.6" customHeight="1" x14ac:dyDescent="0.25"/>
    <row r="1236" ht="27.6" customHeight="1" x14ac:dyDescent="0.25"/>
    <row r="1237" ht="27.6" customHeight="1" x14ac:dyDescent="0.25"/>
    <row r="1238" ht="27.6" customHeight="1" x14ac:dyDescent="0.25"/>
    <row r="1239" ht="27.6" customHeight="1" x14ac:dyDescent="0.25"/>
    <row r="1240" ht="27.6" customHeight="1" x14ac:dyDescent="0.25"/>
    <row r="1241" ht="27.6" customHeight="1" x14ac:dyDescent="0.25"/>
    <row r="1242" ht="27.6" customHeight="1" x14ac:dyDescent="0.25"/>
    <row r="1243" ht="27.6" customHeight="1" x14ac:dyDescent="0.25"/>
    <row r="1244" ht="27.6" customHeight="1" x14ac:dyDescent="0.25"/>
    <row r="1245" ht="27.6" customHeight="1" x14ac:dyDescent="0.25"/>
    <row r="1246" ht="27.6" customHeight="1" x14ac:dyDescent="0.25"/>
    <row r="1247" ht="27.6" customHeight="1" x14ac:dyDescent="0.25"/>
    <row r="1248" ht="27.6" customHeight="1" x14ac:dyDescent="0.25"/>
    <row r="1249" ht="27.6" customHeight="1" x14ac:dyDescent="0.25"/>
    <row r="1250" ht="27.6" customHeight="1" x14ac:dyDescent="0.25"/>
    <row r="1251" ht="27.6" customHeight="1" x14ac:dyDescent="0.25"/>
    <row r="1252" ht="27.6" customHeight="1" x14ac:dyDescent="0.25"/>
    <row r="1253" ht="27.6" customHeight="1" x14ac:dyDescent="0.25"/>
    <row r="1254" ht="27.6" customHeight="1" x14ac:dyDescent="0.25"/>
    <row r="1255" ht="27.6" customHeight="1" x14ac:dyDescent="0.25"/>
    <row r="1256" ht="27.6" customHeight="1" x14ac:dyDescent="0.25"/>
    <row r="1257" ht="27.6" customHeight="1" x14ac:dyDescent="0.25"/>
    <row r="1258" ht="27.6" customHeight="1" x14ac:dyDescent="0.25"/>
    <row r="1259" ht="27.6" customHeight="1" x14ac:dyDescent="0.25"/>
    <row r="1260" ht="27.6" customHeight="1" x14ac:dyDescent="0.25"/>
    <row r="1261" ht="27.6" customHeight="1" x14ac:dyDescent="0.25"/>
    <row r="1262" ht="27.6" customHeight="1" x14ac:dyDescent="0.25"/>
    <row r="1263" ht="27.6" customHeight="1" x14ac:dyDescent="0.25"/>
    <row r="1264" ht="27.6" customHeight="1" x14ac:dyDescent="0.25"/>
    <row r="1265" ht="27.6" customHeight="1" x14ac:dyDescent="0.25"/>
    <row r="1266" ht="27.6" customHeight="1" x14ac:dyDescent="0.25"/>
    <row r="1267" ht="27.6" customHeight="1" x14ac:dyDescent="0.25"/>
    <row r="1268" ht="27.6" customHeight="1" x14ac:dyDescent="0.25"/>
    <row r="1269" ht="27.6" customHeight="1" x14ac:dyDescent="0.25"/>
    <row r="1270" ht="27.6" customHeight="1" x14ac:dyDescent="0.25"/>
    <row r="1271" ht="27.6" customHeight="1" x14ac:dyDescent="0.25"/>
    <row r="1272" ht="27.6" customHeight="1" x14ac:dyDescent="0.25"/>
    <row r="1273" ht="27.6" customHeight="1" x14ac:dyDescent="0.25"/>
    <row r="1274" ht="27.6" customHeight="1" x14ac:dyDescent="0.25"/>
    <row r="1275" ht="27.6" customHeight="1" x14ac:dyDescent="0.25"/>
    <row r="1276" ht="27.6" customHeight="1" x14ac:dyDescent="0.25"/>
    <row r="1277" ht="27.6" customHeight="1" x14ac:dyDescent="0.25"/>
    <row r="1278" ht="27.6" customHeight="1" x14ac:dyDescent="0.25"/>
    <row r="1279" ht="27.6" customHeight="1" x14ac:dyDescent="0.25"/>
    <row r="1280" ht="27.6" customHeight="1" x14ac:dyDescent="0.25"/>
    <row r="1281" ht="27.6" customHeight="1" x14ac:dyDescent="0.25"/>
    <row r="1282" ht="27.6" customHeight="1" x14ac:dyDescent="0.25"/>
    <row r="1283" ht="27.6" customHeight="1" x14ac:dyDescent="0.25"/>
    <row r="1284" ht="27.6" customHeight="1" x14ac:dyDescent="0.25"/>
    <row r="1285" ht="27.6" customHeight="1" x14ac:dyDescent="0.25"/>
    <row r="1286" ht="27.6" customHeight="1" x14ac:dyDescent="0.25"/>
    <row r="1287" ht="27.6" customHeight="1" x14ac:dyDescent="0.25"/>
    <row r="1288" ht="27.6" customHeight="1" x14ac:dyDescent="0.25"/>
    <row r="1289" ht="27.6" customHeight="1" x14ac:dyDescent="0.25"/>
    <row r="1290" ht="27.6" customHeight="1" x14ac:dyDescent="0.25"/>
    <row r="1291" ht="27.6" customHeight="1" x14ac:dyDescent="0.25"/>
    <row r="1292" ht="27.6" customHeight="1" x14ac:dyDescent="0.25"/>
    <row r="1293" ht="27.6" customHeight="1" x14ac:dyDescent="0.25"/>
    <row r="1294" ht="27.6" customHeight="1" x14ac:dyDescent="0.25"/>
    <row r="1295" ht="27.6" customHeight="1" x14ac:dyDescent="0.25"/>
    <row r="1296" ht="27.6" customHeight="1" x14ac:dyDescent="0.25"/>
    <row r="1297" ht="27.6" customHeight="1" x14ac:dyDescent="0.25"/>
    <row r="1298" ht="27.6" customHeight="1" x14ac:dyDescent="0.25"/>
    <row r="1299" ht="27.6" customHeight="1" x14ac:dyDescent="0.25"/>
    <row r="1300" ht="27.6" customHeight="1" x14ac:dyDescent="0.25"/>
    <row r="1301" ht="27.6" customHeight="1" x14ac:dyDescent="0.25"/>
    <row r="1302" ht="27.6" customHeight="1" x14ac:dyDescent="0.25"/>
    <row r="1303" ht="27.6" customHeight="1" x14ac:dyDescent="0.25"/>
    <row r="1304" ht="27.6" customHeight="1" x14ac:dyDescent="0.25"/>
    <row r="1305" ht="27.6" customHeight="1" x14ac:dyDescent="0.25"/>
    <row r="1306" ht="27.6" customHeight="1" x14ac:dyDescent="0.25"/>
    <row r="1307" ht="27.6" customHeight="1" x14ac:dyDescent="0.25"/>
    <row r="1308" ht="27.6" customHeight="1" x14ac:dyDescent="0.25"/>
    <row r="1309" ht="27.6" customHeight="1" x14ac:dyDescent="0.25"/>
    <row r="1310" ht="27.6" customHeight="1" x14ac:dyDescent="0.25"/>
    <row r="1311" ht="27.6" customHeight="1" x14ac:dyDescent="0.25"/>
    <row r="1312" ht="27.6" customHeight="1" x14ac:dyDescent="0.25"/>
    <row r="1313" ht="27.6" customHeight="1" x14ac:dyDescent="0.25"/>
    <row r="1314" ht="27.6" customHeight="1" x14ac:dyDescent="0.25"/>
    <row r="1315" ht="27.6" customHeight="1" x14ac:dyDescent="0.25"/>
    <row r="1316" ht="27.6" customHeight="1" x14ac:dyDescent="0.25"/>
    <row r="1317" ht="27.6" customHeight="1" x14ac:dyDescent="0.25"/>
    <row r="1318" ht="27.6" customHeight="1" x14ac:dyDescent="0.25"/>
    <row r="1319" ht="27.6" customHeight="1" x14ac:dyDescent="0.25"/>
    <row r="1320" ht="27.6" customHeight="1" x14ac:dyDescent="0.25"/>
    <row r="1321" ht="27.6" customHeight="1" x14ac:dyDescent="0.25"/>
    <row r="1322" ht="27.6" customHeight="1" x14ac:dyDescent="0.25"/>
    <row r="1323" ht="27.6" customHeight="1" x14ac:dyDescent="0.25"/>
    <row r="1324" ht="27.6" customHeight="1" x14ac:dyDescent="0.25"/>
    <row r="1325" ht="27.6" customHeight="1" x14ac:dyDescent="0.25"/>
    <row r="1326" ht="27.6" customHeight="1" x14ac:dyDescent="0.25"/>
    <row r="1327" ht="27.6" customHeight="1" x14ac:dyDescent="0.25"/>
    <row r="1328" ht="27.6" customHeight="1" x14ac:dyDescent="0.25"/>
    <row r="1329" ht="27.6" customHeight="1" x14ac:dyDescent="0.25"/>
    <row r="1330" ht="27.6" customHeight="1" x14ac:dyDescent="0.25"/>
    <row r="1331" ht="27.6" customHeight="1" x14ac:dyDescent="0.25"/>
    <row r="1332" ht="27.6" customHeight="1" x14ac:dyDescent="0.25"/>
    <row r="1333" ht="27.6" customHeight="1" x14ac:dyDescent="0.25"/>
    <row r="1334" ht="27.6" customHeight="1" x14ac:dyDescent="0.25"/>
    <row r="1335" ht="27.6" customHeight="1" x14ac:dyDescent="0.25"/>
    <row r="1336" ht="27.6" customHeight="1" x14ac:dyDescent="0.25"/>
    <row r="1337" ht="27.6" customHeight="1" x14ac:dyDescent="0.25"/>
    <row r="1338" ht="27.6" customHeight="1" x14ac:dyDescent="0.25"/>
    <row r="1339" ht="27.6" customHeight="1" x14ac:dyDescent="0.25"/>
    <row r="1340" ht="27.6" customHeight="1" x14ac:dyDescent="0.25"/>
    <row r="1341" ht="27.6" customHeight="1" x14ac:dyDescent="0.25"/>
    <row r="1342" ht="27.6" customHeight="1" x14ac:dyDescent="0.25"/>
    <row r="1343" ht="27.6" customHeight="1" x14ac:dyDescent="0.25"/>
    <row r="1344" ht="27.6" customHeight="1" x14ac:dyDescent="0.25"/>
    <row r="1345" ht="27.6" customHeight="1" x14ac:dyDescent="0.25"/>
    <row r="1346" ht="27.6" customHeight="1" x14ac:dyDescent="0.25"/>
    <row r="1347" ht="27.6" customHeight="1" x14ac:dyDescent="0.25"/>
    <row r="1348" ht="27.6" customHeight="1" x14ac:dyDescent="0.25"/>
    <row r="1349" ht="27.6" customHeight="1" x14ac:dyDescent="0.25"/>
    <row r="1350" ht="27.6" customHeight="1" x14ac:dyDescent="0.25"/>
    <row r="1351" ht="27.6" customHeight="1" x14ac:dyDescent="0.25"/>
    <row r="1352" ht="27.6" customHeight="1" x14ac:dyDescent="0.25"/>
    <row r="1353" ht="27.6" customHeight="1" x14ac:dyDescent="0.25"/>
    <row r="1354" ht="27.6" customHeight="1" x14ac:dyDescent="0.25"/>
    <row r="1355" ht="27.6" customHeight="1" x14ac:dyDescent="0.25"/>
    <row r="1356" ht="27.6" customHeight="1" x14ac:dyDescent="0.25"/>
    <row r="1357" ht="27.6" customHeight="1" x14ac:dyDescent="0.25"/>
    <row r="1358" ht="27.6" customHeight="1" x14ac:dyDescent="0.25"/>
    <row r="1359" ht="27.6" customHeight="1" x14ac:dyDescent="0.25"/>
    <row r="1360" ht="27.6" customHeight="1" x14ac:dyDescent="0.25"/>
    <row r="1361" ht="27.6" customHeight="1" x14ac:dyDescent="0.25"/>
    <row r="1362" ht="27.6" customHeight="1" x14ac:dyDescent="0.25"/>
    <row r="1363" ht="27.6" customHeight="1" x14ac:dyDescent="0.25"/>
    <row r="1364" ht="27.6" customHeight="1" x14ac:dyDescent="0.25"/>
    <row r="1365" ht="27.6" customHeight="1" x14ac:dyDescent="0.25"/>
    <row r="1366" ht="27.6" customHeight="1" x14ac:dyDescent="0.25"/>
    <row r="1367" ht="27.6" customHeight="1" x14ac:dyDescent="0.25"/>
    <row r="1368" ht="27.6" customHeight="1" x14ac:dyDescent="0.25"/>
    <row r="1369" ht="27.6" customHeight="1" x14ac:dyDescent="0.25"/>
    <row r="1370" ht="27.6" customHeight="1" x14ac:dyDescent="0.25"/>
    <row r="1371" ht="27.6" customHeight="1" x14ac:dyDescent="0.25"/>
    <row r="1372" ht="27.6" customHeight="1" x14ac:dyDescent="0.25"/>
    <row r="1373" ht="27.6" customHeight="1" x14ac:dyDescent="0.25"/>
    <row r="1374" ht="27.6" customHeight="1" x14ac:dyDescent="0.25"/>
    <row r="1375" ht="27.6" customHeight="1" x14ac:dyDescent="0.25"/>
    <row r="1376" ht="27.6" customHeight="1" x14ac:dyDescent="0.25"/>
    <row r="1377" ht="27.6" customHeight="1" x14ac:dyDescent="0.25"/>
    <row r="1378" ht="27.6" customHeight="1" x14ac:dyDescent="0.25"/>
    <row r="1379" ht="27.6" customHeight="1" x14ac:dyDescent="0.25"/>
    <row r="1380" ht="27.6" customHeight="1" x14ac:dyDescent="0.25"/>
    <row r="1381" ht="27.6" customHeight="1" x14ac:dyDescent="0.25"/>
    <row r="1382" ht="27.6" customHeight="1" x14ac:dyDescent="0.25"/>
    <row r="1383" ht="27.6" customHeight="1" x14ac:dyDescent="0.25"/>
    <row r="1384" ht="27.6" customHeight="1" x14ac:dyDescent="0.25"/>
    <row r="1385" ht="27.6" customHeight="1" x14ac:dyDescent="0.25"/>
    <row r="1386" ht="27.6" customHeight="1" x14ac:dyDescent="0.25"/>
    <row r="1387" ht="27.6" customHeight="1" x14ac:dyDescent="0.25"/>
    <row r="1388" ht="27.6" customHeight="1" x14ac:dyDescent="0.25"/>
    <row r="1389" ht="27.6" customHeight="1" x14ac:dyDescent="0.25"/>
    <row r="1390" ht="27.6" customHeight="1" x14ac:dyDescent="0.25"/>
    <row r="1391" ht="27.6" customHeight="1" x14ac:dyDescent="0.25"/>
    <row r="1392" ht="27.6" customHeight="1" x14ac:dyDescent="0.25"/>
    <row r="1393" ht="27.6" customHeight="1" x14ac:dyDescent="0.25"/>
    <row r="1394" ht="27.6" customHeight="1" x14ac:dyDescent="0.25"/>
    <row r="1395" ht="27.6" customHeight="1" x14ac:dyDescent="0.25"/>
    <row r="1396" ht="27.6" customHeight="1" x14ac:dyDescent="0.25"/>
    <row r="1397" ht="27.6" customHeight="1" x14ac:dyDescent="0.25"/>
    <row r="1398" ht="27.6" customHeight="1" x14ac:dyDescent="0.25"/>
    <row r="1399" ht="27.6" customHeight="1" x14ac:dyDescent="0.25"/>
    <row r="1400" ht="27.6" customHeight="1" x14ac:dyDescent="0.25"/>
    <row r="1401" ht="27.6" customHeight="1" x14ac:dyDescent="0.25"/>
    <row r="1402" ht="27.6" customHeight="1" x14ac:dyDescent="0.25"/>
    <row r="1403" ht="27.6" customHeight="1" x14ac:dyDescent="0.25"/>
    <row r="1404" ht="27.6" customHeight="1" x14ac:dyDescent="0.25"/>
    <row r="1405" ht="27.6" customHeight="1" x14ac:dyDescent="0.25"/>
    <row r="1406" ht="27.6" customHeight="1" x14ac:dyDescent="0.25"/>
    <row r="1407" ht="27.6" customHeight="1" x14ac:dyDescent="0.25"/>
    <row r="1408" ht="27.6" customHeight="1" x14ac:dyDescent="0.25"/>
    <row r="1409" ht="27.6" customHeight="1" x14ac:dyDescent="0.25"/>
    <row r="1410" ht="27.6" customHeight="1" x14ac:dyDescent="0.25"/>
    <row r="1411" ht="27.6" customHeight="1" x14ac:dyDescent="0.25"/>
    <row r="1412" ht="27.6" customHeight="1" x14ac:dyDescent="0.25"/>
    <row r="1413" ht="27.6" customHeight="1" x14ac:dyDescent="0.25"/>
    <row r="1414" ht="27.6" customHeight="1" x14ac:dyDescent="0.25"/>
    <row r="1415" ht="27.6" customHeight="1" x14ac:dyDescent="0.25"/>
    <row r="1416" ht="27.6" customHeight="1" x14ac:dyDescent="0.25"/>
    <row r="1417" ht="27.6" customHeight="1" x14ac:dyDescent="0.25"/>
    <row r="1418" ht="27.6" customHeight="1" x14ac:dyDescent="0.25"/>
    <row r="1419" ht="27.6" customHeight="1" x14ac:dyDescent="0.25"/>
    <row r="1420" ht="27.6" customHeight="1" x14ac:dyDescent="0.25"/>
    <row r="1421" ht="27.6" customHeight="1" x14ac:dyDescent="0.25"/>
    <row r="1422" ht="27.6" customHeight="1" x14ac:dyDescent="0.25"/>
    <row r="1423" ht="27.6" customHeight="1" x14ac:dyDescent="0.25"/>
    <row r="1424" ht="27.6" customHeight="1" x14ac:dyDescent="0.25"/>
    <row r="1425" ht="27.6" customHeight="1" x14ac:dyDescent="0.25"/>
    <row r="1426" ht="27.6" customHeight="1" x14ac:dyDescent="0.25"/>
    <row r="1427" ht="27.6" customHeight="1" x14ac:dyDescent="0.25"/>
    <row r="1428" ht="27.6" customHeight="1" x14ac:dyDescent="0.25"/>
    <row r="1429" ht="27.6" customHeight="1" x14ac:dyDescent="0.25"/>
    <row r="1430" ht="27.6" customHeight="1" x14ac:dyDescent="0.25"/>
    <row r="1431" ht="27.6" customHeight="1" x14ac:dyDescent="0.25"/>
    <row r="1432" ht="27.6" customHeight="1" x14ac:dyDescent="0.25"/>
    <row r="1433" ht="27.6" customHeight="1" x14ac:dyDescent="0.25"/>
    <row r="1434" ht="27.6" customHeight="1" x14ac:dyDescent="0.25"/>
    <row r="1435" ht="27.6" customHeight="1" x14ac:dyDescent="0.25"/>
    <row r="1436" ht="27.6" customHeight="1" x14ac:dyDescent="0.25"/>
    <row r="1437" ht="27.6" customHeight="1" x14ac:dyDescent="0.25"/>
    <row r="1438" ht="27.6" customHeight="1" x14ac:dyDescent="0.25"/>
    <row r="1439" ht="27.6" customHeight="1" x14ac:dyDescent="0.25"/>
    <row r="1440" ht="27.6" customHeight="1" x14ac:dyDescent="0.25"/>
    <row r="1441" ht="27.6" customHeight="1" x14ac:dyDescent="0.25"/>
    <row r="1442" ht="27.6" customHeight="1" x14ac:dyDescent="0.25"/>
    <row r="1443" ht="27.6" customHeight="1" x14ac:dyDescent="0.25"/>
    <row r="1444" ht="27.6" customHeight="1" x14ac:dyDescent="0.25"/>
    <row r="1445" ht="27.6" customHeight="1" x14ac:dyDescent="0.25"/>
    <row r="1446" ht="27.6" customHeight="1" x14ac:dyDescent="0.25"/>
    <row r="1447" ht="27.6" customHeight="1" x14ac:dyDescent="0.25"/>
    <row r="1448" ht="27.6" customHeight="1" x14ac:dyDescent="0.25"/>
    <row r="1449" ht="27.6" customHeight="1" x14ac:dyDescent="0.25"/>
    <row r="1450" ht="27.6" customHeight="1" x14ac:dyDescent="0.25"/>
    <row r="1451" ht="27.6" customHeight="1" x14ac:dyDescent="0.25"/>
    <row r="1452" ht="27.6" customHeight="1" x14ac:dyDescent="0.25"/>
    <row r="1453" ht="27.6" customHeight="1" x14ac:dyDescent="0.25"/>
    <row r="1454" ht="27.6" customHeight="1" x14ac:dyDescent="0.25"/>
    <row r="1455" ht="27.6" customHeight="1" x14ac:dyDescent="0.25"/>
    <row r="1456" ht="27.6" customHeight="1" x14ac:dyDescent="0.25"/>
    <row r="1457" ht="27.6" customHeight="1" x14ac:dyDescent="0.25"/>
    <row r="1458" ht="27.6" customHeight="1" x14ac:dyDescent="0.25"/>
    <row r="1459" ht="27.6" customHeight="1" x14ac:dyDescent="0.25"/>
    <row r="1460" ht="27.6" customHeight="1" x14ac:dyDescent="0.25"/>
    <row r="1461" ht="27.6" customHeight="1" x14ac:dyDescent="0.25"/>
    <row r="1462" ht="27.6" customHeight="1" x14ac:dyDescent="0.25"/>
    <row r="1463" ht="27.6" customHeight="1" x14ac:dyDescent="0.25"/>
    <row r="1464" ht="27.6" customHeight="1" x14ac:dyDescent="0.25"/>
    <row r="1465" ht="27.6" customHeight="1" x14ac:dyDescent="0.25"/>
    <row r="1466" ht="27.6" customHeight="1" x14ac:dyDescent="0.25"/>
    <row r="1467" ht="27.6" customHeight="1" x14ac:dyDescent="0.25"/>
    <row r="1468" ht="27.6" customHeight="1" x14ac:dyDescent="0.25"/>
    <row r="1469" ht="27.6" customHeight="1" x14ac:dyDescent="0.25"/>
    <row r="1470" ht="27.6" customHeight="1" x14ac:dyDescent="0.25"/>
    <row r="1471" ht="27.6" customHeight="1" x14ac:dyDescent="0.25"/>
    <row r="1472" ht="27.6" customHeight="1" x14ac:dyDescent="0.25"/>
    <row r="1473" ht="27.6" customHeight="1" x14ac:dyDescent="0.25"/>
    <row r="1474" ht="27.6" customHeight="1" x14ac:dyDescent="0.25"/>
    <row r="1475" ht="27.6" customHeight="1" x14ac:dyDescent="0.25"/>
    <row r="1476" ht="27.6" customHeight="1" x14ac:dyDescent="0.25"/>
    <row r="1477" ht="27.6" customHeight="1" x14ac:dyDescent="0.25"/>
    <row r="1478" ht="27.6" customHeight="1" x14ac:dyDescent="0.25"/>
    <row r="1479" ht="27.6" customHeight="1" x14ac:dyDescent="0.25"/>
    <row r="1480" ht="27.6" customHeight="1" x14ac:dyDescent="0.25"/>
    <row r="1481" ht="27.6" customHeight="1" x14ac:dyDescent="0.25"/>
    <row r="1482" ht="27.6" customHeight="1" x14ac:dyDescent="0.25"/>
    <row r="1483" ht="27.6" customHeight="1" x14ac:dyDescent="0.25"/>
    <row r="1484" ht="27.6" customHeight="1" x14ac:dyDescent="0.25"/>
    <row r="1485" ht="27.6" customHeight="1" x14ac:dyDescent="0.25"/>
    <row r="1486" ht="27.6" customHeight="1" x14ac:dyDescent="0.25"/>
    <row r="1487" ht="27.6" customHeight="1" x14ac:dyDescent="0.25"/>
    <row r="1488" ht="27.6" customHeight="1" x14ac:dyDescent="0.25"/>
    <row r="1489" ht="27.6" customHeight="1" x14ac:dyDescent="0.25"/>
    <row r="1490" ht="27.6" customHeight="1" x14ac:dyDescent="0.25"/>
    <row r="1491" ht="27.6" customHeight="1" x14ac:dyDescent="0.25"/>
    <row r="1492" ht="27.6" customHeight="1" x14ac:dyDescent="0.25"/>
    <row r="1493" ht="27.6" customHeight="1" x14ac:dyDescent="0.25"/>
    <row r="1494" ht="27.6" customHeight="1" x14ac:dyDescent="0.25"/>
    <row r="1495" ht="27.6" customHeight="1" x14ac:dyDescent="0.25"/>
    <row r="1496" ht="27.6" customHeight="1" x14ac:dyDescent="0.25"/>
    <row r="1497" ht="27.6" customHeight="1" x14ac:dyDescent="0.25"/>
    <row r="1498" ht="27.6" customHeight="1" x14ac:dyDescent="0.25"/>
    <row r="1499" ht="27.6" customHeight="1" x14ac:dyDescent="0.25"/>
    <row r="1500" ht="27.6" customHeight="1" x14ac:dyDescent="0.25"/>
    <row r="1501" ht="27.6" customHeight="1" x14ac:dyDescent="0.25"/>
    <row r="1502" ht="27.6" customHeight="1" x14ac:dyDescent="0.25"/>
    <row r="1503" ht="27.6" customHeight="1" x14ac:dyDescent="0.25"/>
    <row r="1504" ht="27.6" customHeight="1" x14ac:dyDescent="0.25"/>
    <row r="1505" ht="27.6" customHeight="1" x14ac:dyDescent="0.25"/>
    <row r="1506" ht="27.6" customHeight="1" x14ac:dyDescent="0.25"/>
    <row r="1507" ht="27.6" customHeight="1" x14ac:dyDescent="0.25"/>
    <row r="1508" ht="27.6" customHeight="1" x14ac:dyDescent="0.25"/>
    <row r="1509" ht="27.6" customHeight="1" x14ac:dyDescent="0.25"/>
    <row r="1510" ht="27.6" customHeight="1" x14ac:dyDescent="0.25"/>
    <row r="1511" ht="27.6" customHeight="1" x14ac:dyDescent="0.25"/>
    <row r="1512" ht="27.6" customHeight="1" x14ac:dyDescent="0.25"/>
    <row r="1513" ht="27.6" customHeight="1" x14ac:dyDescent="0.25"/>
    <row r="1514" ht="27.6" customHeight="1" x14ac:dyDescent="0.25"/>
    <row r="1515" ht="27.6" customHeight="1" x14ac:dyDescent="0.25"/>
    <row r="1516" ht="27.6" customHeight="1" x14ac:dyDescent="0.25"/>
    <row r="1517" ht="27.6" customHeight="1" x14ac:dyDescent="0.25"/>
    <row r="1518" ht="27.6" customHeight="1" x14ac:dyDescent="0.25"/>
    <row r="1519" ht="27.6" customHeight="1" x14ac:dyDescent="0.25"/>
    <row r="1520" ht="27.6" customHeight="1" x14ac:dyDescent="0.25"/>
    <row r="1521" ht="27.6" customHeight="1" x14ac:dyDescent="0.25"/>
    <row r="1522" ht="27.6" customHeight="1" x14ac:dyDescent="0.25"/>
    <row r="1523" ht="27.6" customHeight="1" x14ac:dyDescent="0.25"/>
    <row r="1524" ht="27.6" customHeight="1" x14ac:dyDescent="0.25"/>
    <row r="1525" ht="27.6" customHeight="1" x14ac:dyDescent="0.25"/>
    <row r="1526" ht="27.6" customHeight="1" x14ac:dyDescent="0.25"/>
    <row r="1527" ht="27.6" customHeight="1" x14ac:dyDescent="0.25"/>
    <row r="1528" ht="27.6" customHeight="1" x14ac:dyDescent="0.25"/>
    <row r="1529" ht="27.6" customHeight="1" x14ac:dyDescent="0.25"/>
    <row r="1530" ht="27.6" customHeight="1" x14ac:dyDescent="0.25"/>
    <row r="1531" ht="27.6" customHeight="1" x14ac:dyDescent="0.25"/>
    <row r="1532" ht="27.6" customHeight="1" x14ac:dyDescent="0.25"/>
    <row r="1533" ht="27.6" customHeight="1" x14ac:dyDescent="0.25"/>
    <row r="1534" ht="27.6" customHeight="1" x14ac:dyDescent="0.25"/>
    <row r="1535" ht="27.6" customHeight="1" x14ac:dyDescent="0.25"/>
    <row r="1536" ht="27.6" customHeight="1" x14ac:dyDescent="0.25"/>
    <row r="1537" ht="27.6" customHeight="1" x14ac:dyDescent="0.25"/>
    <row r="1538" ht="27.6" customHeight="1" x14ac:dyDescent="0.25"/>
    <row r="1539" ht="27.6" customHeight="1" x14ac:dyDescent="0.25"/>
    <row r="1540" ht="27.6" customHeight="1" x14ac:dyDescent="0.25"/>
    <row r="1541" ht="27.6" customHeight="1" x14ac:dyDescent="0.25"/>
    <row r="1542" ht="27.6" customHeight="1" x14ac:dyDescent="0.25"/>
    <row r="1543" ht="27.6" customHeight="1" x14ac:dyDescent="0.25"/>
    <row r="1544" ht="27.6" customHeight="1" x14ac:dyDescent="0.25"/>
    <row r="1545" ht="27.6" customHeight="1" x14ac:dyDescent="0.25"/>
    <row r="1546" ht="27.6" customHeight="1" x14ac:dyDescent="0.25"/>
    <row r="1547" ht="27.6" customHeight="1" x14ac:dyDescent="0.25"/>
    <row r="1548" ht="27.6" customHeight="1" x14ac:dyDescent="0.25"/>
    <row r="1549" ht="27.6" customHeight="1" x14ac:dyDescent="0.25"/>
    <row r="1550" ht="27.6" customHeight="1" x14ac:dyDescent="0.25"/>
    <row r="1551" ht="27.6" customHeight="1" x14ac:dyDescent="0.25"/>
    <row r="1552" ht="27.6" customHeight="1" x14ac:dyDescent="0.25"/>
    <row r="1553" ht="27.6" customHeight="1" x14ac:dyDescent="0.25"/>
    <row r="1554" ht="27.6" customHeight="1" x14ac:dyDescent="0.25"/>
    <row r="1555" ht="27.6" customHeight="1" x14ac:dyDescent="0.25"/>
    <row r="1556" ht="27.6" customHeight="1" x14ac:dyDescent="0.25"/>
    <row r="1557" ht="27.6" customHeight="1" x14ac:dyDescent="0.25"/>
    <row r="1558" ht="27.6" customHeight="1" x14ac:dyDescent="0.25"/>
    <row r="1559" ht="27.6" customHeight="1" x14ac:dyDescent="0.25"/>
    <row r="1560" ht="27.6" customHeight="1" x14ac:dyDescent="0.25"/>
    <row r="1561" ht="27.6" customHeight="1" x14ac:dyDescent="0.25"/>
    <row r="1562" ht="27.6" customHeight="1" x14ac:dyDescent="0.25"/>
    <row r="1563" ht="27.6" customHeight="1" x14ac:dyDescent="0.25"/>
    <row r="1564" ht="27.6" customHeight="1" x14ac:dyDescent="0.25"/>
    <row r="1565" ht="27.6" customHeight="1" x14ac:dyDescent="0.25"/>
    <row r="1566" ht="27.6" customHeight="1" x14ac:dyDescent="0.25"/>
    <row r="1567" ht="27.6" customHeight="1" x14ac:dyDescent="0.25"/>
    <row r="1568" ht="27.6" customHeight="1" x14ac:dyDescent="0.25"/>
    <row r="1569" ht="27.6" customHeight="1" x14ac:dyDescent="0.25"/>
    <row r="1570" ht="27.6" customHeight="1" x14ac:dyDescent="0.25"/>
    <row r="1571" ht="27.6" customHeight="1" x14ac:dyDescent="0.25"/>
    <row r="1572" ht="27.6" customHeight="1" x14ac:dyDescent="0.25"/>
    <row r="1573" ht="27.6" customHeight="1" x14ac:dyDescent="0.25"/>
    <row r="1574" ht="27.6" customHeight="1" x14ac:dyDescent="0.25"/>
    <row r="1575" ht="27.6" customHeight="1" x14ac:dyDescent="0.25"/>
    <row r="1576" ht="27.6" customHeight="1" x14ac:dyDescent="0.25"/>
    <row r="1577" ht="27.6" customHeight="1" x14ac:dyDescent="0.25"/>
    <row r="1578" ht="27.6" customHeight="1" x14ac:dyDescent="0.25"/>
    <row r="1579" ht="27.6" customHeight="1" x14ac:dyDescent="0.25"/>
    <row r="1580" ht="27.6" customHeight="1" x14ac:dyDescent="0.25"/>
    <row r="1581" ht="27.6" customHeight="1" x14ac:dyDescent="0.25"/>
    <row r="1582" ht="27.6" customHeight="1" x14ac:dyDescent="0.25"/>
    <row r="1583" ht="27.6" customHeight="1" x14ac:dyDescent="0.25"/>
    <row r="1584" ht="27.6" customHeight="1" x14ac:dyDescent="0.25"/>
    <row r="1585" ht="27.6" customHeight="1" x14ac:dyDescent="0.25"/>
    <row r="1586" ht="27.6" customHeight="1" x14ac:dyDescent="0.25"/>
    <row r="1587" ht="27.6" customHeight="1" x14ac:dyDescent="0.25"/>
    <row r="1588" ht="27.6" customHeight="1" x14ac:dyDescent="0.25"/>
    <row r="1589" ht="27.6" customHeight="1" x14ac:dyDescent="0.25"/>
    <row r="1590" ht="27.6" customHeight="1" x14ac:dyDescent="0.25"/>
    <row r="1591" ht="27.6" customHeight="1" x14ac:dyDescent="0.25"/>
    <row r="1592" ht="27.6" customHeight="1" x14ac:dyDescent="0.25"/>
    <row r="1593" ht="27.6" customHeight="1" x14ac:dyDescent="0.25"/>
    <row r="1594" ht="27.6" customHeight="1" x14ac:dyDescent="0.25"/>
    <row r="1595" ht="27.6" customHeight="1" x14ac:dyDescent="0.25"/>
    <row r="1596" ht="27.6" customHeight="1" x14ac:dyDescent="0.25"/>
    <row r="1597" ht="27.6" customHeight="1" x14ac:dyDescent="0.25"/>
    <row r="1598" ht="27.6" customHeight="1" x14ac:dyDescent="0.25"/>
    <row r="1599" ht="27.6" customHeight="1" x14ac:dyDescent="0.25"/>
    <row r="1600" ht="27.6" customHeight="1" x14ac:dyDescent="0.25"/>
    <row r="1601" ht="27.6" customHeight="1" x14ac:dyDescent="0.25"/>
    <row r="1602" ht="27.6" customHeight="1" x14ac:dyDescent="0.25"/>
    <row r="1603" ht="27.6" customHeight="1" x14ac:dyDescent="0.25"/>
    <row r="1604" ht="27.6" customHeight="1" x14ac:dyDescent="0.25"/>
    <row r="1605" ht="27.6" customHeight="1" x14ac:dyDescent="0.25"/>
    <row r="1606" ht="27.6" customHeight="1" x14ac:dyDescent="0.25"/>
    <row r="1607" ht="27.6" customHeight="1" x14ac:dyDescent="0.25"/>
    <row r="1608" ht="27.6" customHeight="1" x14ac:dyDescent="0.25"/>
    <row r="1609" ht="27.6" customHeight="1" x14ac:dyDescent="0.25"/>
    <row r="1610" ht="27.6" customHeight="1" x14ac:dyDescent="0.25"/>
    <row r="1611" ht="27.6" customHeight="1" x14ac:dyDescent="0.25"/>
    <row r="1612" ht="27.6" customHeight="1" x14ac:dyDescent="0.25"/>
    <row r="1613" ht="27.6" customHeight="1" x14ac:dyDescent="0.25"/>
    <row r="1614" ht="27.6" customHeight="1" x14ac:dyDescent="0.25"/>
    <row r="1615" ht="27.6" customHeight="1" x14ac:dyDescent="0.25"/>
    <row r="1616" ht="27.6" customHeight="1" x14ac:dyDescent="0.25"/>
    <row r="1617" ht="27.6" customHeight="1" x14ac:dyDescent="0.25"/>
    <row r="1618" ht="27.6" customHeight="1" x14ac:dyDescent="0.25"/>
    <row r="1619" ht="27.6" customHeight="1" x14ac:dyDescent="0.25"/>
    <row r="1620" ht="27.6" customHeight="1" x14ac:dyDescent="0.25"/>
    <row r="1621" ht="27.6" customHeight="1" x14ac:dyDescent="0.25"/>
    <row r="1622" ht="27.6" customHeight="1" x14ac:dyDescent="0.25"/>
    <row r="1623" ht="27.6" customHeight="1" x14ac:dyDescent="0.25"/>
    <row r="1624" ht="27.6" customHeight="1" x14ac:dyDescent="0.25"/>
    <row r="1625" ht="27.6" customHeight="1" x14ac:dyDescent="0.25"/>
    <row r="1626" ht="27.6" customHeight="1" x14ac:dyDescent="0.25"/>
    <row r="1627" ht="27.6" customHeight="1" x14ac:dyDescent="0.25"/>
    <row r="1628" ht="27.6" customHeight="1" x14ac:dyDescent="0.25"/>
    <row r="1629" ht="27.6" customHeight="1" x14ac:dyDescent="0.25"/>
    <row r="1630" ht="27.6" customHeight="1" x14ac:dyDescent="0.25"/>
    <row r="1631" ht="27.6" customHeight="1" x14ac:dyDescent="0.25"/>
    <row r="1632" ht="27.6" customHeight="1" x14ac:dyDescent="0.25"/>
    <row r="1633" ht="27.6" customHeight="1" x14ac:dyDescent="0.25"/>
    <row r="1634" ht="27.6" customHeight="1" x14ac:dyDescent="0.25"/>
    <row r="1635" ht="27.6" customHeight="1" x14ac:dyDescent="0.25"/>
    <row r="1636" ht="27.6" customHeight="1" x14ac:dyDescent="0.25"/>
    <row r="1637" ht="27.6" customHeight="1" x14ac:dyDescent="0.25"/>
    <row r="1638" ht="27.6" customHeight="1" x14ac:dyDescent="0.25"/>
    <row r="1639" ht="27.6" customHeight="1" x14ac:dyDescent="0.25"/>
    <row r="1640" ht="27.6" customHeight="1" x14ac:dyDescent="0.25"/>
    <row r="1641" ht="27.6" customHeight="1" x14ac:dyDescent="0.25"/>
    <row r="1642" ht="27.6" customHeight="1" x14ac:dyDescent="0.25"/>
    <row r="1643" ht="27.6" customHeight="1" x14ac:dyDescent="0.25"/>
    <row r="1644" ht="27.6" customHeight="1" x14ac:dyDescent="0.25"/>
    <row r="1645" ht="27.6" customHeight="1" x14ac:dyDescent="0.25"/>
    <row r="1646" ht="27.6" customHeight="1" x14ac:dyDescent="0.25"/>
    <row r="1647" ht="27.6" customHeight="1" x14ac:dyDescent="0.25"/>
    <row r="1648" ht="27.6" customHeight="1" x14ac:dyDescent="0.25"/>
    <row r="1649" ht="27.6" customHeight="1" x14ac:dyDescent="0.25"/>
    <row r="1650" ht="27.6" customHeight="1" x14ac:dyDescent="0.25"/>
    <row r="1651" ht="27.6" customHeight="1" x14ac:dyDescent="0.25"/>
    <row r="1652" ht="27.6" customHeight="1" x14ac:dyDescent="0.25"/>
    <row r="1653" ht="27.6" customHeight="1" x14ac:dyDescent="0.25"/>
    <row r="1654" ht="27.6" customHeight="1" x14ac:dyDescent="0.25"/>
    <row r="1655" ht="27.6" customHeight="1" x14ac:dyDescent="0.25"/>
    <row r="1656" ht="27.6" customHeight="1" x14ac:dyDescent="0.25"/>
    <row r="1657" ht="27.6" customHeight="1" x14ac:dyDescent="0.25"/>
    <row r="1658" ht="27.6" customHeight="1" x14ac:dyDescent="0.25"/>
    <row r="1659" ht="27.6" customHeight="1" x14ac:dyDescent="0.25"/>
    <row r="1660" ht="27.6" customHeight="1" x14ac:dyDescent="0.25"/>
    <row r="1661" ht="27.6" customHeight="1" x14ac:dyDescent="0.25"/>
    <row r="1662" ht="27.6" customHeight="1" x14ac:dyDescent="0.25"/>
    <row r="1663" ht="27.6" customHeight="1" x14ac:dyDescent="0.25"/>
    <row r="1664" ht="27.6" customHeight="1" x14ac:dyDescent="0.25"/>
    <row r="1665" ht="27.6" customHeight="1" x14ac:dyDescent="0.25"/>
    <row r="1666" ht="27.6" customHeight="1" x14ac:dyDescent="0.25"/>
    <row r="1667" ht="27.6" customHeight="1" x14ac:dyDescent="0.25"/>
    <row r="1668" ht="27.6" customHeight="1" x14ac:dyDescent="0.25"/>
    <row r="1669" ht="27.6" customHeight="1" x14ac:dyDescent="0.25"/>
    <row r="1670" ht="27.6" customHeight="1" x14ac:dyDescent="0.25"/>
    <row r="1671" ht="27.6" customHeight="1" x14ac:dyDescent="0.25"/>
    <row r="1672" ht="27.6" customHeight="1" x14ac:dyDescent="0.25"/>
    <row r="1673" ht="27.6" customHeight="1" x14ac:dyDescent="0.25"/>
    <row r="1674" ht="27.6" customHeight="1" x14ac:dyDescent="0.25"/>
    <row r="1675" ht="27.6" customHeight="1" x14ac:dyDescent="0.25"/>
    <row r="1676" ht="27.6" customHeight="1" x14ac:dyDescent="0.25"/>
    <row r="1677" ht="27.6" customHeight="1" x14ac:dyDescent="0.25"/>
    <row r="1678" ht="27.6" customHeight="1" x14ac:dyDescent="0.25"/>
    <row r="1679" ht="27.6" customHeight="1" x14ac:dyDescent="0.25"/>
    <row r="1680" ht="27.6" customHeight="1" x14ac:dyDescent="0.25"/>
    <row r="1681" ht="27.6" customHeight="1" x14ac:dyDescent="0.25"/>
    <row r="1682" ht="27.6" customHeight="1" x14ac:dyDescent="0.25"/>
    <row r="1683" ht="27.6" customHeight="1" x14ac:dyDescent="0.25"/>
    <row r="1684" ht="27.6" customHeight="1" x14ac:dyDescent="0.25"/>
    <row r="1685" ht="27.6" customHeight="1" x14ac:dyDescent="0.25"/>
    <row r="1686" ht="27.6" customHeight="1" x14ac:dyDescent="0.25"/>
    <row r="1687" ht="27.6" customHeight="1" x14ac:dyDescent="0.25"/>
    <row r="1688" ht="27.6" customHeight="1" x14ac:dyDescent="0.25"/>
    <row r="1689" ht="27.6" customHeight="1" x14ac:dyDescent="0.25"/>
    <row r="1690" ht="27.6" customHeight="1" x14ac:dyDescent="0.25"/>
    <row r="1691" ht="27.6" customHeight="1" x14ac:dyDescent="0.25"/>
    <row r="1692" ht="27.6" customHeight="1" x14ac:dyDescent="0.25"/>
    <row r="1693" ht="27.6" customHeight="1" x14ac:dyDescent="0.25"/>
    <row r="1694" ht="27.6" customHeight="1" x14ac:dyDescent="0.25"/>
    <row r="1695" ht="27.6" customHeight="1" x14ac:dyDescent="0.25"/>
    <row r="1696" ht="27.6" customHeight="1" x14ac:dyDescent="0.25"/>
    <row r="1697" ht="27.6" customHeight="1" x14ac:dyDescent="0.25"/>
    <row r="1698" ht="27.6" customHeight="1" x14ac:dyDescent="0.25"/>
    <row r="1699" ht="27.6" customHeight="1" x14ac:dyDescent="0.25"/>
    <row r="1700" ht="27.6" customHeight="1" x14ac:dyDescent="0.25"/>
    <row r="1701" ht="27.6" customHeight="1" x14ac:dyDescent="0.25"/>
    <row r="1702" ht="27.6" customHeight="1" x14ac:dyDescent="0.25"/>
    <row r="1703" ht="27.6" customHeight="1" x14ac:dyDescent="0.25"/>
    <row r="1704" ht="27.6" customHeight="1" x14ac:dyDescent="0.25"/>
    <row r="1705" ht="27.6" customHeight="1" x14ac:dyDescent="0.25"/>
    <row r="1706" ht="27.6" customHeight="1" x14ac:dyDescent="0.25"/>
    <row r="1707" ht="27.6" customHeight="1" x14ac:dyDescent="0.25"/>
    <row r="1708" ht="27.6" customHeight="1" x14ac:dyDescent="0.25"/>
    <row r="1709" ht="27.6" customHeight="1" x14ac:dyDescent="0.25"/>
    <row r="1710" ht="27.6" customHeight="1" x14ac:dyDescent="0.25"/>
    <row r="1711" ht="27.6" customHeight="1" x14ac:dyDescent="0.25"/>
    <row r="1712" ht="27.6" customHeight="1" x14ac:dyDescent="0.25"/>
    <row r="1713" ht="27.6" customHeight="1" x14ac:dyDescent="0.25"/>
    <row r="1714" ht="27.6" customHeight="1" x14ac:dyDescent="0.25"/>
    <row r="1715" ht="27.6" customHeight="1" x14ac:dyDescent="0.25"/>
    <row r="1716" ht="27.6" customHeight="1" x14ac:dyDescent="0.25"/>
    <row r="1717" ht="27.6" customHeight="1" x14ac:dyDescent="0.25"/>
    <row r="1718" ht="27.6" customHeight="1" x14ac:dyDescent="0.25"/>
    <row r="1719" ht="27.6" customHeight="1" x14ac:dyDescent="0.25"/>
    <row r="1720" ht="27.6" customHeight="1" x14ac:dyDescent="0.25"/>
    <row r="1721" ht="27.6" customHeight="1" x14ac:dyDescent="0.25"/>
    <row r="1722" ht="27.6" customHeight="1" x14ac:dyDescent="0.25"/>
    <row r="1723" ht="27.6" customHeight="1" x14ac:dyDescent="0.25"/>
    <row r="1724" ht="27.6" customHeight="1" x14ac:dyDescent="0.25"/>
    <row r="1725" ht="27.6" customHeight="1" x14ac:dyDescent="0.25"/>
    <row r="1726" ht="27.6" customHeight="1" x14ac:dyDescent="0.25"/>
    <row r="1727" ht="27.6" customHeight="1" x14ac:dyDescent="0.25"/>
    <row r="1728" ht="27.6" customHeight="1" x14ac:dyDescent="0.25"/>
    <row r="1729" ht="27.6" customHeight="1" x14ac:dyDescent="0.25"/>
    <row r="1730" ht="27.6" customHeight="1" x14ac:dyDescent="0.25"/>
    <row r="1731" ht="27.6" customHeight="1" x14ac:dyDescent="0.25"/>
    <row r="1732" ht="27.6" customHeight="1" x14ac:dyDescent="0.25"/>
    <row r="1733" ht="27.6" customHeight="1" x14ac:dyDescent="0.25"/>
    <row r="1734" ht="27.6" customHeight="1" x14ac:dyDescent="0.25"/>
    <row r="1735" ht="27.6" customHeight="1" x14ac:dyDescent="0.25"/>
    <row r="1736" ht="27.6" customHeight="1" x14ac:dyDescent="0.25"/>
    <row r="1737" ht="27.6" customHeight="1" x14ac:dyDescent="0.25"/>
    <row r="1738" ht="27.6" customHeight="1" x14ac:dyDescent="0.25"/>
    <row r="1739" ht="27.6" customHeight="1" x14ac:dyDescent="0.25"/>
    <row r="1740" ht="27.6" customHeight="1" x14ac:dyDescent="0.25"/>
    <row r="1741" ht="27.6" customHeight="1" x14ac:dyDescent="0.25"/>
    <row r="1742" ht="27.6" customHeight="1" x14ac:dyDescent="0.25"/>
    <row r="1743" ht="27.6" customHeight="1" x14ac:dyDescent="0.25"/>
    <row r="1744" ht="27.6" customHeight="1" x14ac:dyDescent="0.25"/>
    <row r="1745" ht="27.6" customHeight="1" x14ac:dyDescent="0.25"/>
    <row r="1746" ht="27.6" customHeight="1" x14ac:dyDescent="0.25"/>
    <row r="1747" ht="27.6" customHeight="1" x14ac:dyDescent="0.25"/>
    <row r="1748" ht="27.6" customHeight="1" x14ac:dyDescent="0.25"/>
    <row r="1749" ht="27.6" customHeight="1" x14ac:dyDescent="0.25"/>
    <row r="1750" ht="27.6" customHeight="1" x14ac:dyDescent="0.25"/>
    <row r="1751" ht="27.6" customHeight="1" x14ac:dyDescent="0.25"/>
    <row r="1752" ht="27.6" customHeight="1" x14ac:dyDescent="0.25"/>
    <row r="1753" ht="27.6" customHeight="1" x14ac:dyDescent="0.25"/>
    <row r="1754" ht="27.6" customHeight="1" x14ac:dyDescent="0.25"/>
    <row r="1755" ht="27.6" customHeight="1" x14ac:dyDescent="0.25"/>
    <row r="1756" ht="27.6" customHeight="1" x14ac:dyDescent="0.25"/>
    <row r="1757" ht="27.6" customHeight="1" x14ac:dyDescent="0.25"/>
    <row r="1758" ht="27.6" customHeight="1" x14ac:dyDescent="0.25"/>
    <row r="1759" ht="27.6" customHeight="1" x14ac:dyDescent="0.25"/>
    <row r="1760" ht="27.6" customHeight="1" x14ac:dyDescent="0.25"/>
    <row r="1761" ht="27.6" customHeight="1" x14ac:dyDescent="0.25"/>
    <row r="1762" ht="27.6" customHeight="1" x14ac:dyDescent="0.25"/>
    <row r="1763" ht="27.6" customHeight="1" x14ac:dyDescent="0.25"/>
    <row r="1764" ht="27.6" customHeight="1" x14ac:dyDescent="0.25"/>
    <row r="1765" ht="27.6" customHeight="1" x14ac:dyDescent="0.25"/>
    <row r="1766" ht="27.6" customHeight="1" x14ac:dyDescent="0.25"/>
    <row r="1767" ht="27.6" customHeight="1" x14ac:dyDescent="0.25"/>
    <row r="1768" ht="27.6" customHeight="1" x14ac:dyDescent="0.25"/>
    <row r="1769" ht="27.6" customHeight="1" x14ac:dyDescent="0.25"/>
    <row r="1770" ht="27.6" customHeight="1" x14ac:dyDescent="0.25"/>
    <row r="1771" ht="27.6" customHeight="1" x14ac:dyDescent="0.25"/>
    <row r="1772" ht="27.6" customHeight="1" x14ac:dyDescent="0.25"/>
    <row r="1773" ht="27.6" customHeight="1" x14ac:dyDescent="0.25"/>
    <row r="1774" ht="27.6" customHeight="1" x14ac:dyDescent="0.25"/>
    <row r="1775" ht="27.6" customHeight="1" x14ac:dyDescent="0.25"/>
    <row r="1776" ht="27.6" customHeight="1" x14ac:dyDescent="0.25"/>
    <row r="1777" ht="27.6" customHeight="1" x14ac:dyDescent="0.25"/>
    <row r="1778" ht="27.6" customHeight="1" x14ac:dyDescent="0.25"/>
    <row r="1779" ht="27.6" customHeight="1" x14ac:dyDescent="0.25"/>
    <row r="1780" ht="27.6" customHeight="1" x14ac:dyDescent="0.25"/>
    <row r="1781" ht="27.6" customHeight="1" x14ac:dyDescent="0.25"/>
    <row r="1782" ht="27.6" customHeight="1" x14ac:dyDescent="0.25"/>
    <row r="1783" ht="27.6" customHeight="1" x14ac:dyDescent="0.25"/>
    <row r="1784" ht="27.6" customHeight="1" x14ac:dyDescent="0.25"/>
    <row r="1785" ht="27.6" customHeight="1" x14ac:dyDescent="0.25"/>
    <row r="1786" ht="27.6" customHeight="1" x14ac:dyDescent="0.25"/>
    <row r="1787" ht="27.6" customHeight="1" x14ac:dyDescent="0.25"/>
    <row r="1788" ht="27.6" customHeight="1" x14ac:dyDescent="0.25"/>
    <row r="1789" ht="27.6" customHeight="1" x14ac:dyDescent="0.25"/>
    <row r="1790" ht="27.6" customHeight="1" x14ac:dyDescent="0.25"/>
    <row r="1791" ht="27.6" customHeight="1" x14ac:dyDescent="0.25"/>
    <row r="1792" ht="27.6" customHeight="1" x14ac:dyDescent="0.25"/>
    <row r="1793" ht="27.6" customHeight="1" x14ac:dyDescent="0.25"/>
    <row r="1794" ht="27.6" customHeight="1" x14ac:dyDescent="0.25"/>
    <row r="1795" ht="27.6" customHeight="1" x14ac:dyDescent="0.25"/>
    <row r="1796" ht="27.6" customHeight="1" x14ac:dyDescent="0.25"/>
    <row r="1797" ht="27.6" customHeight="1" x14ac:dyDescent="0.25"/>
    <row r="1798" ht="27.6" customHeight="1" x14ac:dyDescent="0.25"/>
    <row r="1799" ht="27.6" customHeight="1" x14ac:dyDescent="0.25"/>
    <row r="1800" ht="27.6" customHeight="1" x14ac:dyDescent="0.25"/>
    <row r="1801" ht="27.6" customHeight="1" x14ac:dyDescent="0.25"/>
    <row r="1802" ht="27.6" customHeight="1" x14ac:dyDescent="0.25"/>
    <row r="1803" ht="27.6" customHeight="1" x14ac:dyDescent="0.25"/>
    <row r="1804" ht="27.6" customHeight="1" x14ac:dyDescent="0.25"/>
    <row r="1805" ht="27.6" customHeight="1" x14ac:dyDescent="0.25"/>
    <row r="1806" ht="27.6" customHeight="1" x14ac:dyDescent="0.25"/>
    <row r="1807" ht="27.6" customHeight="1" x14ac:dyDescent="0.25"/>
    <row r="1808" ht="27.6" customHeight="1" x14ac:dyDescent="0.25"/>
    <row r="1809" ht="27.6" customHeight="1" x14ac:dyDescent="0.25"/>
    <row r="1810" ht="27.6" customHeight="1" x14ac:dyDescent="0.25"/>
    <row r="1811" ht="27.6" customHeight="1" x14ac:dyDescent="0.25"/>
    <row r="1812" ht="27.6" customHeight="1" x14ac:dyDescent="0.25"/>
    <row r="1813" ht="27.6" customHeight="1" x14ac:dyDescent="0.25"/>
    <row r="1814" ht="27.6" customHeight="1" x14ac:dyDescent="0.25"/>
    <row r="1815" ht="27.6" customHeight="1" x14ac:dyDescent="0.25"/>
    <row r="1816" ht="27.6" customHeight="1" x14ac:dyDescent="0.25"/>
    <row r="1817" ht="27.6" customHeight="1" x14ac:dyDescent="0.25"/>
    <row r="1818" ht="27.6" customHeight="1" x14ac:dyDescent="0.25"/>
    <row r="1819" ht="27.6" customHeight="1" x14ac:dyDescent="0.25"/>
    <row r="1820" ht="27.6" customHeight="1" x14ac:dyDescent="0.25"/>
    <row r="1821" ht="27.6" customHeight="1" x14ac:dyDescent="0.25"/>
    <row r="1822" ht="27.6" customHeight="1" x14ac:dyDescent="0.25"/>
    <row r="1823" ht="27.6" customHeight="1" x14ac:dyDescent="0.25"/>
    <row r="1824" ht="27.6" customHeight="1" x14ac:dyDescent="0.25"/>
    <row r="1825" ht="27.6" customHeight="1" x14ac:dyDescent="0.25"/>
    <row r="1826" ht="27.6" customHeight="1" x14ac:dyDescent="0.25"/>
    <row r="1827" ht="27.6" customHeight="1" x14ac:dyDescent="0.25"/>
    <row r="1828" ht="27.6" customHeight="1" x14ac:dyDescent="0.25"/>
    <row r="1829" ht="27.6" customHeight="1" x14ac:dyDescent="0.25"/>
    <row r="1830" ht="27.6" customHeight="1" x14ac:dyDescent="0.25"/>
    <row r="1831" ht="27.6" customHeight="1" x14ac:dyDescent="0.25"/>
    <row r="1832" ht="27.6" customHeight="1" x14ac:dyDescent="0.25"/>
    <row r="1833" ht="27.6" customHeight="1" x14ac:dyDescent="0.25"/>
    <row r="1834" ht="27.6" customHeight="1" x14ac:dyDescent="0.25"/>
    <row r="1835" ht="27.6" customHeight="1" x14ac:dyDescent="0.25"/>
    <row r="1836" ht="27.6" customHeight="1" x14ac:dyDescent="0.25"/>
    <row r="1837" ht="27.6" customHeight="1" x14ac:dyDescent="0.25"/>
    <row r="1838" ht="27.6" customHeight="1" x14ac:dyDescent="0.25"/>
    <row r="1839" ht="27.6" customHeight="1" x14ac:dyDescent="0.25"/>
    <row r="1840" ht="27.6" customHeight="1" x14ac:dyDescent="0.25"/>
    <row r="1841" ht="27.6" customHeight="1" x14ac:dyDescent="0.25"/>
    <row r="1842" ht="27.6" customHeight="1" x14ac:dyDescent="0.25"/>
    <row r="1843" ht="27.6" customHeight="1" x14ac:dyDescent="0.25"/>
    <row r="1844" ht="27.6" customHeight="1" x14ac:dyDescent="0.25"/>
    <row r="1845" ht="27.6" customHeight="1" x14ac:dyDescent="0.25"/>
    <row r="1846" ht="27.6" customHeight="1" x14ac:dyDescent="0.25"/>
    <row r="1847" ht="27.6" customHeight="1" x14ac:dyDescent="0.25"/>
    <row r="1848" ht="27.6" customHeight="1" x14ac:dyDescent="0.25"/>
    <row r="1849" ht="27.6" customHeight="1" x14ac:dyDescent="0.25"/>
    <row r="1850" ht="27.6" customHeight="1" x14ac:dyDescent="0.25"/>
    <row r="1851" ht="27.6" customHeight="1" x14ac:dyDescent="0.25"/>
    <row r="1852" ht="27.6" customHeight="1" x14ac:dyDescent="0.25"/>
    <row r="1853" ht="27.6" customHeight="1" x14ac:dyDescent="0.25"/>
    <row r="1854" ht="27.6" customHeight="1" x14ac:dyDescent="0.25"/>
    <row r="1855" ht="27.6" customHeight="1" x14ac:dyDescent="0.25"/>
    <row r="1856" ht="27.6" customHeight="1" x14ac:dyDescent="0.25"/>
    <row r="1857" ht="27.6" customHeight="1" x14ac:dyDescent="0.25"/>
    <row r="1858" ht="27.6" customHeight="1" x14ac:dyDescent="0.25"/>
    <row r="1859" ht="27.6" customHeight="1" x14ac:dyDescent="0.25"/>
    <row r="1860" ht="27.6" customHeight="1" x14ac:dyDescent="0.25"/>
    <row r="1861" ht="27.6" customHeight="1" x14ac:dyDescent="0.25"/>
    <row r="1862" ht="27.6" customHeight="1" x14ac:dyDescent="0.25"/>
    <row r="1863" ht="27.6" customHeight="1" x14ac:dyDescent="0.25"/>
    <row r="1864" ht="27.6" customHeight="1" x14ac:dyDescent="0.25"/>
    <row r="1865" ht="27.6" customHeight="1" x14ac:dyDescent="0.25"/>
    <row r="1866" ht="27.6" customHeight="1" x14ac:dyDescent="0.25"/>
    <row r="1867" ht="27.6" customHeight="1" x14ac:dyDescent="0.25"/>
    <row r="1868" ht="27.6" customHeight="1" x14ac:dyDescent="0.25"/>
    <row r="1869" ht="27.6" customHeight="1" x14ac:dyDescent="0.25"/>
    <row r="1870" ht="27.6" customHeight="1" x14ac:dyDescent="0.25"/>
    <row r="1871" ht="27.6" customHeight="1" x14ac:dyDescent="0.25"/>
    <row r="1872" ht="27.6" customHeight="1" x14ac:dyDescent="0.25"/>
    <row r="1873" ht="27.6" customHeight="1" x14ac:dyDescent="0.25"/>
    <row r="1874" ht="27.6" customHeight="1" x14ac:dyDescent="0.25"/>
    <row r="1875" ht="27.6" customHeight="1" x14ac:dyDescent="0.25"/>
    <row r="1876" ht="27.6" customHeight="1" x14ac:dyDescent="0.25"/>
    <row r="1877" ht="27.6" customHeight="1" x14ac:dyDescent="0.25"/>
    <row r="1878" ht="27.6" customHeight="1" x14ac:dyDescent="0.25"/>
    <row r="1879" ht="27.6" customHeight="1" x14ac:dyDescent="0.25"/>
    <row r="1880" ht="27.6" customHeight="1" x14ac:dyDescent="0.25"/>
    <row r="1881" ht="27.6" customHeight="1" x14ac:dyDescent="0.25"/>
    <row r="1882" ht="27.6" customHeight="1" x14ac:dyDescent="0.25"/>
    <row r="1883" ht="27.6" customHeight="1" x14ac:dyDescent="0.25"/>
    <row r="1884" ht="27.6" customHeight="1" x14ac:dyDescent="0.25"/>
    <row r="1885" ht="27.6" customHeight="1" x14ac:dyDescent="0.25"/>
    <row r="1886" ht="27.6" customHeight="1" x14ac:dyDescent="0.25"/>
    <row r="1887" ht="27.6" customHeight="1" x14ac:dyDescent="0.25"/>
    <row r="1888" ht="27.6" customHeight="1" x14ac:dyDescent="0.25"/>
    <row r="1889" ht="27.6" customHeight="1" x14ac:dyDescent="0.25"/>
    <row r="1890" ht="27.6" customHeight="1" x14ac:dyDescent="0.25"/>
    <row r="1891" ht="27.6" customHeight="1" x14ac:dyDescent="0.25"/>
    <row r="1892" ht="27.6" customHeight="1" x14ac:dyDescent="0.25"/>
    <row r="1893" ht="27.6" customHeight="1" x14ac:dyDescent="0.25"/>
    <row r="1894" ht="27.6" customHeight="1" x14ac:dyDescent="0.25"/>
    <row r="1895" ht="27.6" customHeight="1" x14ac:dyDescent="0.25"/>
    <row r="1896" ht="27.6" customHeight="1" x14ac:dyDescent="0.25"/>
    <row r="1897" ht="27.6" customHeight="1" x14ac:dyDescent="0.25"/>
    <row r="1898" ht="27.6" customHeight="1" x14ac:dyDescent="0.25"/>
    <row r="1899" ht="27.6" customHeight="1" x14ac:dyDescent="0.25"/>
    <row r="1900" ht="27.6" customHeight="1" x14ac:dyDescent="0.25"/>
    <row r="1901" ht="27.6" customHeight="1" x14ac:dyDescent="0.25"/>
    <row r="1902" ht="27.6" customHeight="1" x14ac:dyDescent="0.25"/>
    <row r="1903" ht="27.6" customHeight="1" x14ac:dyDescent="0.25"/>
    <row r="1904" ht="27.6" customHeight="1" x14ac:dyDescent="0.25"/>
    <row r="1905" ht="27.6" customHeight="1" x14ac:dyDescent="0.25"/>
    <row r="1906" ht="27.6" customHeight="1" x14ac:dyDescent="0.25"/>
    <row r="1907" ht="27.6" customHeight="1" x14ac:dyDescent="0.25"/>
    <row r="1908" ht="27.6" customHeight="1" x14ac:dyDescent="0.25"/>
    <row r="1909" ht="27.6" customHeight="1" x14ac:dyDescent="0.25"/>
    <row r="1910" ht="27.6" customHeight="1" x14ac:dyDescent="0.25"/>
    <row r="1911" ht="27.6" customHeight="1" x14ac:dyDescent="0.25"/>
    <row r="1912" ht="27.6" customHeight="1" x14ac:dyDescent="0.25"/>
    <row r="1913" ht="27.6" customHeight="1" x14ac:dyDescent="0.25"/>
    <row r="1914" ht="27.6" customHeight="1" x14ac:dyDescent="0.25"/>
    <row r="1915" ht="27.6" customHeight="1" x14ac:dyDescent="0.25"/>
    <row r="1916" ht="27.6" customHeight="1" x14ac:dyDescent="0.25"/>
    <row r="1917" ht="27.6" customHeight="1" x14ac:dyDescent="0.25"/>
    <row r="1918" ht="27.6" customHeight="1" x14ac:dyDescent="0.25"/>
    <row r="1919" ht="27.6" customHeight="1" x14ac:dyDescent="0.25"/>
    <row r="1920" ht="27.6" customHeight="1" x14ac:dyDescent="0.25"/>
    <row r="1921" ht="27.6" customHeight="1" x14ac:dyDescent="0.25"/>
    <row r="1922" ht="27.6" customHeight="1" x14ac:dyDescent="0.25"/>
    <row r="1923" ht="27.6" customHeight="1" x14ac:dyDescent="0.25"/>
    <row r="1924" ht="27.6" customHeight="1" x14ac:dyDescent="0.25"/>
    <row r="1925" ht="27.6" customHeight="1" x14ac:dyDescent="0.25"/>
    <row r="1926" ht="27.6" customHeight="1" x14ac:dyDescent="0.25"/>
    <row r="1927" ht="27.6" customHeight="1" x14ac:dyDescent="0.25"/>
    <row r="1928" ht="27.6" customHeight="1" x14ac:dyDescent="0.25"/>
    <row r="1929" ht="27.6" customHeight="1" x14ac:dyDescent="0.25"/>
    <row r="1930" ht="27.6" customHeight="1" x14ac:dyDescent="0.25"/>
    <row r="1931" ht="27.6" customHeight="1" x14ac:dyDescent="0.25"/>
    <row r="1932" ht="27.6" customHeight="1" x14ac:dyDescent="0.25"/>
    <row r="1933" ht="27.6" customHeight="1" x14ac:dyDescent="0.25"/>
    <row r="1934" ht="27.6" customHeight="1" x14ac:dyDescent="0.25"/>
    <row r="1935" ht="27.6" customHeight="1" x14ac:dyDescent="0.25"/>
    <row r="1936" ht="27.6" customHeight="1" x14ac:dyDescent="0.25"/>
    <row r="1937" ht="27.6" customHeight="1" x14ac:dyDescent="0.25"/>
    <row r="1938" ht="27.6" customHeight="1" x14ac:dyDescent="0.25"/>
    <row r="1939" ht="27.6" customHeight="1" x14ac:dyDescent="0.25"/>
    <row r="1940" ht="27.6" customHeight="1" x14ac:dyDescent="0.25"/>
    <row r="1941" ht="27.6" customHeight="1" x14ac:dyDescent="0.25"/>
    <row r="1942" ht="27.6" customHeight="1" x14ac:dyDescent="0.25"/>
    <row r="1943" ht="27.6" customHeight="1" x14ac:dyDescent="0.25"/>
    <row r="1944" ht="27.6" customHeight="1" x14ac:dyDescent="0.25"/>
    <row r="1945" ht="27.6" customHeight="1" x14ac:dyDescent="0.25"/>
    <row r="1946" ht="27.6" customHeight="1" x14ac:dyDescent="0.25"/>
    <row r="1947" ht="27.6" customHeight="1" x14ac:dyDescent="0.25"/>
    <row r="1948" ht="27.6" customHeight="1" x14ac:dyDescent="0.25"/>
    <row r="1949" ht="27.6" customHeight="1" x14ac:dyDescent="0.25"/>
    <row r="1950" ht="27.6" customHeight="1" x14ac:dyDescent="0.25"/>
    <row r="1951" ht="27.6" customHeight="1" x14ac:dyDescent="0.25"/>
    <row r="1952" ht="27.6" customHeight="1" x14ac:dyDescent="0.25"/>
    <row r="1953" ht="27.6" customHeight="1" x14ac:dyDescent="0.25"/>
    <row r="1954" ht="27.6" customHeight="1" x14ac:dyDescent="0.25"/>
    <row r="1955" ht="27.6" customHeight="1" x14ac:dyDescent="0.25"/>
    <row r="1956" ht="27.6" customHeight="1" x14ac:dyDescent="0.25"/>
    <row r="1957" ht="27.6" customHeight="1" x14ac:dyDescent="0.25"/>
    <row r="1958" ht="27.6" customHeight="1" x14ac:dyDescent="0.25"/>
    <row r="1959" ht="27.6" customHeight="1" x14ac:dyDescent="0.25"/>
    <row r="1960" ht="27.6" customHeight="1" x14ac:dyDescent="0.25"/>
    <row r="1961" ht="27.6" customHeight="1" x14ac:dyDescent="0.25"/>
    <row r="1962" ht="27.6" customHeight="1" x14ac:dyDescent="0.25"/>
    <row r="1963" ht="27.6" customHeight="1" x14ac:dyDescent="0.25"/>
    <row r="1964" ht="27.6" customHeight="1" x14ac:dyDescent="0.25"/>
    <row r="1965" ht="27.6" customHeight="1" x14ac:dyDescent="0.25"/>
    <row r="1966" ht="27.6" customHeight="1" x14ac:dyDescent="0.25"/>
    <row r="1967" ht="27.6" customHeight="1" x14ac:dyDescent="0.25"/>
    <row r="1968" ht="27.6" customHeight="1" x14ac:dyDescent="0.25"/>
    <row r="1969" ht="27.6" customHeight="1" x14ac:dyDescent="0.25"/>
    <row r="1970" ht="27.6" customHeight="1" x14ac:dyDescent="0.25"/>
    <row r="1971" ht="27.6" customHeight="1" x14ac:dyDescent="0.25"/>
    <row r="1972" ht="27.6" customHeight="1" x14ac:dyDescent="0.25"/>
    <row r="1973" ht="27.6" customHeight="1" x14ac:dyDescent="0.25"/>
    <row r="1974" ht="27.6" customHeight="1" x14ac:dyDescent="0.25"/>
    <row r="1975" ht="27.6" customHeight="1" x14ac:dyDescent="0.25"/>
    <row r="1976" ht="27.6" customHeight="1" x14ac:dyDescent="0.25"/>
    <row r="1977" ht="27.6" customHeight="1" x14ac:dyDescent="0.25"/>
    <row r="1978" ht="27.6" customHeight="1" x14ac:dyDescent="0.25"/>
    <row r="1979" ht="27.6" customHeight="1" x14ac:dyDescent="0.25"/>
    <row r="1980" ht="27.6" customHeight="1" x14ac:dyDescent="0.25"/>
    <row r="1981" ht="27.6" customHeight="1" x14ac:dyDescent="0.25"/>
    <row r="1982" ht="27.6" customHeight="1" x14ac:dyDescent="0.25"/>
    <row r="1983" ht="27.6" customHeight="1" x14ac:dyDescent="0.25"/>
    <row r="1984" ht="27.6" customHeight="1" x14ac:dyDescent="0.25"/>
    <row r="1985" ht="27.6" customHeight="1" x14ac:dyDescent="0.25"/>
    <row r="1986" ht="27.6" customHeight="1" x14ac:dyDescent="0.25"/>
    <row r="1987" ht="27.6" customHeight="1" x14ac:dyDescent="0.25"/>
    <row r="1988" ht="27.6" customHeight="1" x14ac:dyDescent="0.25"/>
    <row r="1989" ht="27.6" customHeight="1" x14ac:dyDescent="0.25"/>
    <row r="1990" ht="27.6" customHeight="1" x14ac:dyDescent="0.25"/>
    <row r="1991" ht="27.6" customHeight="1" x14ac:dyDescent="0.25"/>
    <row r="1992" ht="27.6" customHeight="1" x14ac:dyDescent="0.25"/>
    <row r="1993" ht="27.6" customHeight="1" x14ac:dyDescent="0.25"/>
    <row r="1994" ht="27.6" customHeight="1" x14ac:dyDescent="0.25"/>
    <row r="1995" ht="27.6" customHeight="1" x14ac:dyDescent="0.25"/>
    <row r="1996" ht="27.6" customHeight="1" x14ac:dyDescent="0.25"/>
    <row r="1997" ht="27.6" customHeight="1" x14ac:dyDescent="0.25"/>
    <row r="1998" ht="27.6" customHeight="1" x14ac:dyDescent="0.25"/>
    <row r="1999" ht="27.6" customHeight="1" x14ac:dyDescent="0.25"/>
    <row r="2000" ht="27.6" customHeight="1" x14ac:dyDescent="0.25"/>
    <row r="2001" ht="27.6" customHeight="1" x14ac:dyDescent="0.25"/>
    <row r="2002" ht="27.6" customHeight="1" x14ac:dyDescent="0.25"/>
    <row r="2003" ht="27.6" customHeight="1" x14ac:dyDescent="0.25"/>
    <row r="2004" ht="27.6" customHeight="1" x14ac:dyDescent="0.25"/>
    <row r="2005" ht="27.6" customHeight="1" x14ac:dyDescent="0.25"/>
    <row r="2006" ht="27.6" customHeight="1" x14ac:dyDescent="0.25"/>
    <row r="2007" ht="27.6" customHeight="1" x14ac:dyDescent="0.25"/>
    <row r="2008" ht="27.6" customHeight="1" x14ac:dyDescent="0.25"/>
    <row r="2009" ht="27.6" customHeight="1" x14ac:dyDescent="0.25"/>
    <row r="2010" ht="27.6" customHeight="1" x14ac:dyDescent="0.25"/>
    <row r="2011" ht="27.6" customHeight="1" x14ac:dyDescent="0.25"/>
    <row r="2012" ht="27.6" customHeight="1" x14ac:dyDescent="0.25"/>
    <row r="2013" ht="27.6" customHeight="1" x14ac:dyDescent="0.25"/>
    <row r="2014" ht="27.6" customHeight="1" x14ac:dyDescent="0.25"/>
    <row r="2015" ht="27.6" customHeight="1" x14ac:dyDescent="0.25"/>
    <row r="2016" ht="27.6" customHeight="1" x14ac:dyDescent="0.25"/>
    <row r="2017" ht="27.6" customHeight="1" x14ac:dyDescent="0.25"/>
    <row r="2018" ht="27.6" customHeight="1" x14ac:dyDescent="0.25"/>
    <row r="2019" ht="27.6" customHeight="1" x14ac:dyDescent="0.25"/>
    <row r="2020" ht="27.6" customHeight="1" x14ac:dyDescent="0.25"/>
    <row r="2021" ht="27.6" customHeight="1" x14ac:dyDescent="0.25"/>
    <row r="2022" ht="27.6" customHeight="1" x14ac:dyDescent="0.25"/>
    <row r="2023" ht="27.6" customHeight="1" x14ac:dyDescent="0.25"/>
    <row r="2024" ht="27.6" customHeight="1" x14ac:dyDescent="0.25"/>
    <row r="2025" ht="27.6" customHeight="1" x14ac:dyDescent="0.25"/>
    <row r="2026" ht="27.6" customHeight="1" x14ac:dyDescent="0.25"/>
    <row r="2027" ht="27.6" customHeight="1" x14ac:dyDescent="0.25"/>
    <row r="2028" ht="27.6" customHeight="1" x14ac:dyDescent="0.25"/>
    <row r="2029" ht="27.6" customHeight="1" x14ac:dyDescent="0.25"/>
    <row r="2030" ht="27.6" customHeight="1" x14ac:dyDescent="0.25"/>
    <row r="2031" ht="27.6" customHeight="1" x14ac:dyDescent="0.25"/>
    <row r="2032" ht="27.6" customHeight="1" x14ac:dyDescent="0.25"/>
    <row r="2033" ht="27.6" customHeight="1" x14ac:dyDescent="0.25"/>
    <row r="2034" ht="27.6" customHeight="1" x14ac:dyDescent="0.25"/>
    <row r="2035" ht="27.6" customHeight="1" x14ac:dyDescent="0.25"/>
    <row r="2036" ht="27.6" customHeight="1" x14ac:dyDescent="0.25"/>
    <row r="2037" ht="27.6" customHeight="1" x14ac:dyDescent="0.25"/>
    <row r="2038" ht="27.6" customHeight="1" x14ac:dyDescent="0.25"/>
    <row r="2039" ht="27.6" customHeight="1" x14ac:dyDescent="0.25"/>
    <row r="2040" ht="27.6" customHeight="1" x14ac:dyDescent="0.25"/>
    <row r="2041" ht="27.6" customHeight="1" x14ac:dyDescent="0.25"/>
    <row r="2042" ht="27.6" customHeight="1" x14ac:dyDescent="0.25"/>
    <row r="2043" ht="27.6" customHeight="1" x14ac:dyDescent="0.25"/>
    <row r="2044" ht="27.6" customHeight="1" x14ac:dyDescent="0.25"/>
    <row r="2045" ht="27.6" customHeight="1" x14ac:dyDescent="0.25"/>
    <row r="2046" ht="27.6" customHeight="1" x14ac:dyDescent="0.25"/>
    <row r="2047" ht="27.6" customHeight="1" x14ac:dyDescent="0.25"/>
    <row r="2048" ht="27.6" customHeight="1" x14ac:dyDescent="0.25"/>
    <row r="2049" ht="27.6" customHeight="1" x14ac:dyDescent="0.25"/>
    <row r="2050" ht="27.6" customHeight="1" x14ac:dyDescent="0.25"/>
    <row r="2051" ht="27.6" customHeight="1" x14ac:dyDescent="0.25"/>
    <row r="2052" ht="27.6" customHeight="1" x14ac:dyDescent="0.25"/>
    <row r="2053" ht="27.6" customHeight="1" x14ac:dyDescent="0.25"/>
    <row r="2054" ht="27.6" customHeight="1" x14ac:dyDescent="0.25"/>
    <row r="2055" ht="27.6" customHeight="1" x14ac:dyDescent="0.25"/>
    <row r="2056" ht="27.6" customHeight="1" x14ac:dyDescent="0.25"/>
    <row r="2057" ht="27.6" customHeight="1" x14ac:dyDescent="0.25"/>
    <row r="2058" ht="27.6" customHeight="1" x14ac:dyDescent="0.25"/>
    <row r="2059" ht="27.6" customHeight="1" x14ac:dyDescent="0.25"/>
    <row r="2060" ht="27.6" customHeight="1" x14ac:dyDescent="0.25"/>
    <row r="2061" ht="27.6" customHeight="1" x14ac:dyDescent="0.25"/>
    <row r="2062" ht="27.6" customHeight="1" x14ac:dyDescent="0.25"/>
    <row r="2063" ht="27.6" customHeight="1" x14ac:dyDescent="0.25"/>
    <row r="2064" ht="27.6" customHeight="1" x14ac:dyDescent="0.25"/>
    <row r="2065" ht="27.6" customHeight="1" x14ac:dyDescent="0.25"/>
    <row r="2066" ht="27.6" customHeight="1" x14ac:dyDescent="0.25"/>
    <row r="2067" ht="27.6" customHeight="1" x14ac:dyDescent="0.25"/>
    <row r="2068" ht="27.6" customHeight="1" x14ac:dyDescent="0.25"/>
    <row r="2069" ht="27.6" customHeight="1" x14ac:dyDescent="0.25"/>
    <row r="2070" ht="27.6" customHeight="1" x14ac:dyDescent="0.25"/>
    <row r="2071" ht="27.6" customHeight="1" x14ac:dyDescent="0.25"/>
    <row r="2072" ht="27.6" customHeight="1" x14ac:dyDescent="0.25"/>
    <row r="2073" ht="27.6" customHeight="1" x14ac:dyDescent="0.25"/>
    <row r="2074" ht="27.6" customHeight="1" x14ac:dyDescent="0.25"/>
    <row r="2075" ht="27.6" customHeight="1" x14ac:dyDescent="0.25"/>
    <row r="2076" ht="27.6" customHeight="1" x14ac:dyDescent="0.25"/>
    <row r="2077" ht="27.6" customHeight="1" x14ac:dyDescent="0.25"/>
    <row r="2078" ht="27.6" customHeight="1" x14ac:dyDescent="0.25"/>
    <row r="2079" ht="27.6" customHeight="1" x14ac:dyDescent="0.25"/>
    <row r="2080" ht="27.6" customHeight="1" x14ac:dyDescent="0.25"/>
    <row r="2081" ht="27.6" customHeight="1" x14ac:dyDescent="0.25"/>
    <row r="2082" ht="27.6" customHeight="1" x14ac:dyDescent="0.25"/>
    <row r="2083" ht="27.6" customHeight="1" x14ac:dyDescent="0.25"/>
    <row r="2084" ht="27.6" customHeight="1" x14ac:dyDescent="0.25"/>
    <row r="2085" ht="27.6" customHeight="1" x14ac:dyDescent="0.25"/>
    <row r="2086" ht="27.6" customHeight="1" x14ac:dyDescent="0.25"/>
    <row r="2087" ht="27.6" customHeight="1" x14ac:dyDescent="0.25"/>
    <row r="2088" ht="27.6" customHeight="1" x14ac:dyDescent="0.25"/>
    <row r="2089" ht="27.6" customHeight="1" x14ac:dyDescent="0.25"/>
    <row r="2090" ht="27.6" customHeight="1" x14ac:dyDescent="0.25"/>
    <row r="2091" ht="27.6" customHeight="1" x14ac:dyDescent="0.25"/>
    <row r="2092" ht="27.6" customHeight="1" x14ac:dyDescent="0.25"/>
    <row r="2093" ht="27.6" customHeight="1" x14ac:dyDescent="0.25"/>
    <row r="2094" ht="27.6" customHeight="1" x14ac:dyDescent="0.25"/>
    <row r="2095" ht="27.6" customHeight="1" x14ac:dyDescent="0.25"/>
    <row r="2096" ht="27.6" customHeight="1" x14ac:dyDescent="0.25"/>
    <row r="2097" ht="27.6" customHeight="1" x14ac:dyDescent="0.25"/>
    <row r="2098" ht="27.6" customHeight="1" x14ac:dyDescent="0.25"/>
    <row r="2099" ht="27.6" customHeight="1" x14ac:dyDescent="0.25"/>
    <row r="2100" ht="27.6" customHeight="1" x14ac:dyDescent="0.25"/>
    <row r="2101" ht="27.6" customHeight="1" x14ac:dyDescent="0.25"/>
    <row r="2102" ht="27.6" customHeight="1" x14ac:dyDescent="0.25"/>
    <row r="2103" ht="27.6" customHeight="1" x14ac:dyDescent="0.25"/>
    <row r="2104" ht="27.6" customHeight="1" x14ac:dyDescent="0.25"/>
    <row r="2105" ht="27.6" customHeight="1" x14ac:dyDescent="0.25"/>
    <row r="2106" ht="27.6" customHeight="1" x14ac:dyDescent="0.25"/>
    <row r="2107" ht="27.6" customHeight="1" x14ac:dyDescent="0.25"/>
    <row r="2108" ht="27.6" customHeight="1" x14ac:dyDescent="0.25"/>
    <row r="2109" ht="27.6" customHeight="1" x14ac:dyDescent="0.25"/>
    <row r="2110" ht="27.6" customHeight="1" x14ac:dyDescent="0.25"/>
    <row r="2111" ht="27.6" customHeight="1" x14ac:dyDescent="0.25"/>
    <row r="2112" ht="27.6" customHeight="1" x14ac:dyDescent="0.25"/>
    <row r="2113" ht="27.6" customHeight="1" x14ac:dyDescent="0.25"/>
    <row r="2114" ht="27.6" customHeight="1" x14ac:dyDescent="0.25"/>
    <row r="2115" ht="27.6" customHeight="1" x14ac:dyDescent="0.25"/>
    <row r="2116" ht="27.6" customHeight="1" x14ac:dyDescent="0.25"/>
    <row r="2117" ht="27.6" customHeight="1" x14ac:dyDescent="0.25"/>
    <row r="2118" ht="27.6" customHeight="1" x14ac:dyDescent="0.25"/>
    <row r="2119" ht="27.6" customHeight="1" x14ac:dyDescent="0.25"/>
    <row r="2120" ht="27.6" customHeight="1" x14ac:dyDescent="0.25"/>
    <row r="2121" ht="27.6" customHeight="1" x14ac:dyDescent="0.25"/>
    <row r="2122" ht="27.6" customHeight="1" x14ac:dyDescent="0.25"/>
    <row r="2123" ht="27.6" customHeight="1" x14ac:dyDescent="0.25"/>
    <row r="2124" ht="27.6" customHeight="1" x14ac:dyDescent="0.25"/>
    <row r="2125" ht="27.6" customHeight="1" x14ac:dyDescent="0.25"/>
    <row r="2126" ht="27.6" customHeight="1" x14ac:dyDescent="0.25"/>
    <row r="2127" ht="27.6" customHeight="1" x14ac:dyDescent="0.25"/>
    <row r="2128" ht="27.6" customHeight="1" x14ac:dyDescent="0.25"/>
    <row r="2129" ht="27.6" customHeight="1" x14ac:dyDescent="0.25"/>
    <row r="2130" ht="27.6" customHeight="1" x14ac:dyDescent="0.25"/>
    <row r="2131" ht="27.6" customHeight="1" x14ac:dyDescent="0.25"/>
    <row r="2132" ht="27.6" customHeight="1" x14ac:dyDescent="0.25"/>
    <row r="2133" ht="27.6" customHeight="1" x14ac:dyDescent="0.25"/>
    <row r="2134" ht="27.6" customHeight="1" x14ac:dyDescent="0.25"/>
    <row r="2135" ht="27.6" customHeight="1" x14ac:dyDescent="0.25"/>
    <row r="2136" ht="27.6" customHeight="1" x14ac:dyDescent="0.25"/>
    <row r="2137" ht="27.6" customHeight="1" x14ac:dyDescent="0.25"/>
    <row r="2138" ht="27.6" customHeight="1" x14ac:dyDescent="0.25"/>
    <row r="2139" ht="27.6" customHeight="1" x14ac:dyDescent="0.25"/>
    <row r="2140" ht="27.6" customHeight="1" x14ac:dyDescent="0.25"/>
    <row r="2141" ht="27.6" customHeight="1" x14ac:dyDescent="0.25"/>
    <row r="2142" ht="27.6" customHeight="1" x14ac:dyDescent="0.25"/>
    <row r="2143" ht="27.6" customHeight="1" x14ac:dyDescent="0.25"/>
    <row r="2144" ht="27.6" customHeight="1" x14ac:dyDescent="0.25"/>
    <row r="2145" ht="27.6" customHeight="1" x14ac:dyDescent="0.25"/>
    <row r="2146" ht="27.6" customHeight="1" x14ac:dyDescent="0.25"/>
    <row r="2147" ht="27.6" customHeight="1" x14ac:dyDescent="0.25"/>
    <row r="2148" ht="27.6" customHeight="1" x14ac:dyDescent="0.25"/>
    <row r="2149" ht="27.6" customHeight="1" x14ac:dyDescent="0.25"/>
    <row r="2150" ht="27.6" customHeight="1" x14ac:dyDescent="0.25"/>
    <row r="2151" ht="27.6" customHeight="1" x14ac:dyDescent="0.25"/>
    <row r="2152" ht="27.6" customHeight="1" x14ac:dyDescent="0.25"/>
    <row r="2153" ht="27.6" customHeight="1" x14ac:dyDescent="0.25"/>
    <row r="2154" ht="27.6" customHeight="1" x14ac:dyDescent="0.25"/>
    <row r="2155" ht="27.6" customHeight="1" x14ac:dyDescent="0.25"/>
    <row r="2156" ht="27.6" customHeight="1" x14ac:dyDescent="0.25"/>
    <row r="2157" ht="27.6" customHeight="1" x14ac:dyDescent="0.25"/>
    <row r="2158" ht="27.6" customHeight="1" x14ac:dyDescent="0.25"/>
    <row r="2159" ht="27.6" customHeight="1" x14ac:dyDescent="0.25"/>
    <row r="2160" ht="27.6" customHeight="1" x14ac:dyDescent="0.25"/>
    <row r="2161" ht="27.6" customHeight="1" x14ac:dyDescent="0.25"/>
    <row r="2162" ht="27.6" customHeight="1" x14ac:dyDescent="0.25"/>
    <row r="2163" ht="27.6" customHeight="1" x14ac:dyDescent="0.25"/>
    <row r="2164" ht="27.6" customHeight="1" x14ac:dyDescent="0.25"/>
    <row r="2165" ht="27.6" customHeight="1" x14ac:dyDescent="0.25"/>
    <row r="2166" ht="27.6" customHeight="1" x14ac:dyDescent="0.25"/>
    <row r="2167" ht="27.6" customHeight="1" x14ac:dyDescent="0.25"/>
    <row r="2168" ht="27.6" customHeight="1" x14ac:dyDescent="0.25"/>
    <row r="2169" ht="27.6" customHeight="1" x14ac:dyDescent="0.25"/>
    <row r="2170" ht="27.6" customHeight="1" x14ac:dyDescent="0.25"/>
    <row r="2171" ht="27.6" customHeight="1" x14ac:dyDescent="0.25"/>
    <row r="2172" ht="27.6" customHeight="1" x14ac:dyDescent="0.25"/>
    <row r="2173" ht="27.6" customHeight="1" x14ac:dyDescent="0.25"/>
    <row r="2174" ht="27.6" customHeight="1" x14ac:dyDescent="0.25"/>
    <row r="2175" ht="27.6" customHeight="1" x14ac:dyDescent="0.25"/>
    <row r="2176" ht="27.6" customHeight="1" x14ac:dyDescent="0.25"/>
    <row r="2177" ht="27.6" customHeight="1" x14ac:dyDescent="0.25"/>
    <row r="2178" ht="27.6" customHeight="1" x14ac:dyDescent="0.25"/>
    <row r="2179" ht="27.6" customHeight="1" x14ac:dyDescent="0.25"/>
    <row r="2180" ht="27.6" customHeight="1" x14ac:dyDescent="0.25"/>
    <row r="2181" ht="27.6" customHeight="1" x14ac:dyDescent="0.25"/>
    <row r="2182" ht="27.6" customHeight="1" x14ac:dyDescent="0.25"/>
    <row r="2183" ht="27.6" customHeight="1" x14ac:dyDescent="0.25"/>
    <row r="2184" ht="27.6" customHeight="1" x14ac:dyDescent="0.25"/>
    <row r="2185" ht="27.6" customHeight="1" x14ac:dyDescent="0.25"/>
    <row r="2186" ht="27.6" customHeight="1" x14ac:dyDescent="0.25"/>
    <row r="2187" ht="27.6" customHeight="1" x14ac:dyDescent="0.25"/>
    <row r="2188" ht="27.6" customHeight="1" x14ac:dyDescent="0.25"/>
    <row r="2189" ht="27.6" customHeight="1" x14ac:dyDescent="0.25"/>
    <row r="2190" ht="27.6" customHeight="1" x14ac:dyDescent="0.25"/>
    <row r="2191" ht="27.6" customHeight="1" x14ac:dyDescent="0.25"/>
    <row r="2192" ht="27.6" customHeight="1" x14ac:dyDescent="0.25"/>
    <row r="2193" ht="27.6" customHeight="1" x14ac:dyDescent="0.25"/>
    <row r="2194" ht="27.6" customHeight="1" x14ac:dyDescent="0.25"/>
    <row r="2195" ht="27.6" customHeight="1" x14ac:dyDescent="0.25"/>
    <row r="2196" ht="27.6" customHeight="1" x14ac:dyDescent="0.25"/>
    <row r="2197" ht="27.6" customHeight="1" x14ac:dyDescent="0.25"/>
    <row r="2198" ht="27.6" customHeight="1" x14ac:dyDescent="0.25"/>
    <row r="2199" ht="27.6" customHeight="1" x14ac:dyDescent="0.25"/>
    <row r="2200" ht="27.6" customHeight="1" x14ac:dyDescent="0.25"/>
    <row r="2201" ht="27.6" customHeight="1" x14ac:dyDescent="0.25"/>
    <row r="2202" ht="27.6" customHeight="1" x14ac:dyDescent="0.25"/>
    <row r="2203" ht="27.6" customHeight="1" x14ac:dyDescent="0.25"/>
    <row r="2204" ht="27.6" customHeight="1" x14ac:dyDescent="0.25"/>
    <row r="2205" ht="27.6" customHeight="1" x14ac:dyDescent="0.25"/>
    <row r="2206" ht="27.6" customHeight="1" x14ac:dyDescent="0.25"/>
    <row r="2207" ht="27.6" customHeight="1" x14ac:dyDescent="0.25"/>
    <row r="2208" ht="27.6" customHeight="1" x14ac:dyDescent="0.25"/>
    <row r="2209" ht="27.6" customHeight="1" x14ac:dyDescent="0.25"/>
    <row r="2210" ht="27.6" customHeight="1" x14ac:dyDescent="0.25"/>
    <row r="2211" ht="27.6" customHeight="1" x14ac:dyDescent="0.25"/>
    <row r="2212" ht="27.6" customHeight="1" x14ac:dyDescent="0.25"/>
    <row r="2213" ht="27.6" customHeight="1" x14ac:dyDescent="0.25"/>
    <row r="2214" ht="27.6" customHeight="1" x14ac:dyDescent="0.25"/>
    <row r="2215" ht="27.6" customHeight="1" x14ac:dyDescent="0.25"/>
    <row r="2216" ht="27.6" customHeight="1" x14ac:dyDescent="0.25"/>
    <row r="2217" ht="27.6" customHeight="1" x14ac:dyDescent="0.25"/>
    <row r="2218" ht="27.6" customHeight="1" x14ac:dyDescent="0.25"/>
    <row r="2219" ht="27.6" customHeight="1" x14ac:dyDescent="0.25"/>
    <row r="2220" ht="27.6" customHeight="1" x14ac:dyDescent="0.25"/>
    <row r="2221" ht="27.6" customHeight="1" x14ac:dyDescent="0.25"/>
    <row r="2222" ht="27.6" customHeight="1" x14ac:dyDescent="0.25"/>
    <row r="2223" ht="27.6" customHeight="1" x14ac:dyDescent="0.25"/>
    <row r="2224" ht="27.6" customHeight="1" x14ac:dyDescent="0.25"/>
    <row r="2225" ht="27.6" customHeight="1" x14ac:dyDescent="0.25"/>
    <row r="2226" ht="27.6" customHeight="1" x14ac:dyDescent="0.25"/>
    <row r="2227" ht="27.6" customHeight="1" x14ac:dyDescent="0.25"/>
    <row r="2228" ht="27.6" customHeight="1" x14ac:dyDescent="0.25"/>
    <row r="2229" ht="27.6" customHeight="1" x14ac:dyDescent="0.25"/>
    <row r="2230" ht="27.6" customHeight="1" x14ac:dyDescent="0.25"/>
    <row r="2231" ht="27.6" customHeight="1" x14ac:dyDescent="0.25"/>
    <row r="2232" ht="27.6" customHeight="1" x14ac:dyDescent="0.25"/>
    <row r="2233" ht="27.6" customHeight="1" x14ac:dyDescent="0.25"/>
    <row r="2234" ht="27.6" customHeight="1" x14ac:dyDescent="0.25"/>
    <row r="2235" ht="27.6" customHeight="1" x14ac:dyDescent="0.25"/>
    <row r="2236" ht="27.6" customHeight="1" x14ac:dyDescent="0.25"/>
    <row r="2237" ht="27.6" customHeight="1" x14ac:dyDescent="0.25"/>
    <row r="2238" ht="27.6" customHeight="1" x14ac:dyDescent="0.25"/>
    <row r="2239" ht="27.6" customHeight="1" x14ac:dyDescent="0.25"/>
    <row r="2240" ht="27.6" customHeight="1" x14ac:dyDescent="0.25"/>
    <row r="2241" ht="27.6" customHeight="1" x14ac:dyDescent="0.25"/>
    <row r="2242" ht="27.6" customHeight="1" x14ac:dyDescent="0.25"/>
    <row r="2243" ht="27.6" customHeight="1" x14ac:dyDescent="0.25"/>
    <row r="2244" ht="27.6" customHeight="1" x14ac:dyDescent="0.25"/>
    <row r="2245" ht="27.6" customHeight="1" x14ac:dyDescent="0.25"/>
    <row r="2246" ht="27.6" customHeight="1" x14ac:dyDescent="0.25"/>
    <row r="2247" ht="27.6" customHeight="1" x14ac:dyDescent="0.25"/>
    <row r="2248" ht="27.6" customHeight="1" x14ac:dyDescent="0.25"/>
    <row r="2249" ht="27.6" customHeight="1" x14ac:dyDescent="0.25"/>
    <row r="2250" ht="27.6" customHeight="1" x14ac:dyDescent="0.25"/>
    <row r="2251" ht="27.6" customHeight="1" x14ac:dyDescent="0.25"/>
    <row r="2252" ht="27.6" customHeight="1" x14ac:dyDescent="0.25"/>
    <row r="2253" ht="27.6" customHeight="1" x14ac:dyDescent="0.25"/>
    <row r="2254" ht="27.6" customHeight="1" x14ac:dyDescent="0.25"/>
    <row r="2255" ht="27.6" customHeight="1" x14ac:dyDescent="0.25"/>
    <row r="2256" ht="27.6" customHeight="1" x14ac:dyDescent="0.25"/>
    <row r="2257" ht="27.6" customHeight="1" x14ac:dyDescent="0.25"/>
    <row r="2258" ht="27.6" customHeight="1" x14ac:dyDescent="0.25"/>
    <row r="2259" ht="27.6" customHeight="1" x14ac:dyDescent="0.25"/>
    <row r="2260" ht="27.6" customHeight="1" x14ac:dyDescent="0.25"/>
    <row r="2261" ht="27.6" customHeight="1" x14ac:dyDescent="0.25"/>
    <row r="2262" ht="27.6" customHeight="1" x14ac:dyDescent="0.25"/>
    <row r="2263" ht="27.6" customHeight="1" x14ac:dyDescent="0.25"/>
    <row r="2264" ht="27.6" customHeight="1" x14ac:dyDescent="0.25"/>
    <row r="2265" ht="27.6" customHeight="1" x14ac:dyDescent="0.25"/>
    <row r="2266" ht="27.6" customHeight="1" x14ac:dyDescent="0.25"/>
    <row r="2267" ht="27.6" customHeight="1" x14ac:dyDescent="0.25"/>
    <row r="2268" ht="27.6" customHeight="1" x14ac:dyDescent="0.25"/>
    <row r="2269" ht="27.6" customHeight="1" x14ac:dyDescent="0.25"/>
    <row r="2270" ht="27.6" customHeight="1" x14ac:dyDescent="0.25"/>
    <row r="2271" ht="27.6" customHeight="1" x14ac:dyDescent="0.25"/>
    <row r="2272" ht="27.6" customHeight="1" x14ac:dyDescent="0.25"/>
    <row r="2273" ht="27.6" customHeight="1" x14ac:dyDescent="0.25"/>
    <row r="2274" ht="27.6" customHeight="1" x14ac:dyDescent="0.25"/>
    <row r="2275" ht="27.6" customHeight="1" x14ac:dyDescent="0.25"/>
    <row r="2276" ht="27.6" customHeight="1" x14ac:dyDescent="0.25"/>
    <row r="2277" ht="27.6" customHeight="1" x14ac:dyDescent="0.25"/>
    <row r="2278" ht="27.6" customHeight="1" x14ac:dyDescent="0.25"/>
    <row r="2279" ht="27.6" customHeight="1" x14ac:dyDescent="0.25"/>
    <row r="2280" ht="27.6" customHeight="1" x14ac:dyDescent="0.25"/>
    <row r="2281" ht="27.6" customHeight="1" x14ac:dyDescent="0.25"/>
    <row r="2282" ht="27.6" customHeight="1" x14ac:dyDescent="0.25"/>
    <row r="2283" ht="27.6" customHeight="1" x14ac:dyDescent="0.25"/>
    <row r="2284" ht="27.6" customHeight="1" x14ac:dyDescent="0.25"/>
    <row r="2285" ht="27.6" customHeight="1" x14ac:dyDescent="0.25"/>
    <row r="2286" ht="27.6" customHeight="1" x14ac:dyDescent="0.25"/>
    <row r="2287" ht="27.6" customHeight="1" x14ac:dyDescent="0.25"/>
    <row r="2288" ht="27.6" customHeight="1" x14ac:dyDescent="0.25"/>
    <row r="2289" ht="27.6" customHeight="1" x14ac:dyDescent="0.25"/>
    <row r="2290" ht="27.6" customHeight="1" x14ac:dyDescent="0.25"/>
    <row r="2291" ht="27.6" customHeight="1" x14ac:dyDescent="0.25"/>
    <row r="2292" ht="27.6" customHeight="1" x14ac:dyDescent="0.25"/>
    <row r="2293" ht="27.6" customHeight="1" x14ac:dyDescent="0.25"/>
    <row r="2294" ht="27.6" customHeight="1" x14ac:dyDescent="0.25"/>
    <row r="2295" ht="27.6" customHeight="1" x14ac:dyDescent="0.25"/>
    <row r="2296" ht="27.6" customHeight="1" x14ac:dyDescent="0.25"/>
    <row r="2297" ht="27.6" customHeight="1" x14ac:dyDescent="0.25"/>
    <row r="2298" ht="27.6" customHeight="1" x14ac:dyDescent="0.25"/>
    <row r="2299" ht="27.6" customHeight="1" x14ac:dyDescent="0.25"/>
    <row r="2300" ht="27.6" customHeight="1" x14ac:dyDescent="0.25"/>
    <row r="2301" ht="27.6" customHeight="1" x14ac:dyDescent="0.25"/>
    <row r="2302" ht="27.6" customHeight="1" x14ac:dyDescent="0.25"/>
    <row r="2303" ht="27.6" customHeight="1" x14ac:dyDescent="0.25"/>
    <row r="2304" ht="27.6" customHeight="1" x14ac:dyDescent="0.25"/>
    <row r="2305" ht="27.6" customHeight="1" x14ac:dyDescent="0.25"/>
    <row r="2306" ht="27.6" customHeight="1" x14ac:dyDescent="0.25"/>
    <row r="2307" ht="27.6" customHeight="1" x14ac:dyDescent="0.25"/>
    <row r="2308" ht="27.6" customHeight="1" x14ac:dyDescent="0.25"/>
    <row r="2309" ht="27.6" customHeight="1" x14ac:dyDescent="0.25"/>
    <row r="2310" ht="27.6" customHeight="1" x14ac:dyDescent="0.25"/>
    <row r="2311" ht="27.6" customHeight="1" x14ac:dyDescent="0.25"/>
    <row r="2312" ht="27.6" customHeight="1" x14ac:dyDescent="0.25"/>
    <row r="2313" ht="27.6" customHeight="1" x14ac:dyDescent="0.25"/>
    <row r="2314" ht="27.6" customHeight="1" x14ac:dyDescent="0.25"/>
    <row r="2315" ht="27.6" customHeight="1" x14ac:dyDescent="0.25"/>
    <row r="2316" ht="27.6" customHeight="1" x14ac:dyDescent="0.25"/>
    <row r="2317" ht="27.6" customHeight="1" x14ac:dyDescent="0.25"/>
    <row r="2318" ht="27.6" customHeight="1" x14ac:dyDescent="0.25"/>
    <row r="2319" ht="27.6" customHeight="1" x14ac:dyDescent="0.25"/>
    <row r="2320" ht="27.6" customHeight="1" x14ac:dyDescent="0.25"/>
    <row r="2321" ht="27.6" customHeight="1" x14ac:dyDescent="0.25"/>
    <row r="2322" ht="27.6" customHeight="1" x14ac:dyDescent="0.25"/>
    <row r="2323" ht="27.6" customHeight="1" x14ac:dyDescent="0.25"/>
    <row r="2324" ht="27.6" customHeight="1" x14ac:dyDescent="0.25"/>
    <row r="2325" ht="27.6" customHeight="1" x14ac:dyDescent="0.25"/>
    <row r="2326" ht="27.6" customHeight="1" x14ac:dyDescent="0.25"/>
    <row r="2327" ht="27.6" customHeight="1" x14ac:dyDescent="0.25"/>
    <row r="2328" ht="27.6" customHeight="1" x14ac:dyDescent="0.25"/>
    <row r="2329" ht="27.6" customHeight="1" x14ac:dyDescent="0.25"/>
    <row r="2330" ht="27.6" customHeight="1" x14ac:dyDescent="0.25"/>
    <row r="2331" ht="27.6" customHeight="1" x14ac:dyDescent="0.25"/>
    <row r="2332" ht="27.6" customHeight="1" x14ac:dyDescent="0.25"/>
    <row r="2333" ht="27.6" customHeight="1" x14ac:dyDescent="0.25"/>
    <row r="2334" ht="27.6" customHeight="1" x14ac:dyDescent="0.25"/>
    <row r="2335" ht="27.6" customHeight="1" x14ac:dyDescent="0.25"/>
    <row r="2336" ht="27.6" customHeight="1" x14ac:dyDescent="0.25"/>
    <row r="2337" ht="27.6" customHeight="1" x14ac:dyDescent="0.25"/>
    <row r="2338" ht="27.6" customHeight="1" x14ac:dyDescent="0.25"/>
    <row r="2339" ht="27.6" customHeight="1" x14ac:dyDescent="0.25"/>
    <row r="2340" ht="27.6" customHeight="1" x14ac:dyDescent="0.25"/>
    <row r="2341" ht="27.6" customHeight="1" x14ac:dyDescent="0.25"/>
    <row r="2342" ht="27.6" customHeight="1" x14ac:dyDescent="0.25"/>
    <row r="2343" ht="27.6" customHeight="1" x14ac:dyDescent="0.25"/>
    <row r="2344" ht="27.6" customHeight="1" x14ac:dyDescent="0.25"/>
    <row r="2345" ht="27.6" customHeight="1" x14ac:dyDescent="0.25"/>
    <row r="2346" ht="27.6" customHeight="1" x14ac:dyDescent="0.25"/>
    <row r="2347" ht="27.6" customHeight="1" x14ac:dyDescent="0.25"/>
    <row r="2348" ht="27.6" customHeight="1" x14ac:dyDescent="0.25"/>
    <row r="2349" ht="27.6" customHeight="1" x14ac:dyDescent="0.25"/>
    <row r="2350" ht="27.6" customHeight="1" x14ac:dyDescent="0.25"/>
    <row r="2351" ht="27.6" customHeight="1" x14ac:dyDescent="0.25"/>
    <row r="2352" ht="27.6" customHeight="1" x14ac:dyDescent="0.25"/>
    <row r="2353" ht="27.6" customHeight="1" x14ac:dyDescent="0.25"/>
    <row r="2354" ht="27.6" customHeight="1" x14ac:dyDescent="0.25"/>
    <row r="2355" ht="27.6" customHeight="1" x14ac:dyDescent="0.25"/>
    <row r="2356" ht="27.6" customHeight="1" x14ac:dyDescent="0.25"/>
    <row r="2357" ht="27.6" customHeight="1" x14ac:dyDescent="0.25"/>
    <row r="2358" ht="27.6" customHeight="1" x14ac:dyDescent="0.25"/>
    <row r="2359" ht="27.6" customHeight="1" x14ac:dyDescent="0.25"/>
    <row r="2360" ht="27.6" customHeight="1" x14ac:dyDescent="0.25"/>
    <row r="2361" ht="27.6" customHeight="1" x14ac:dyDescent="0.25"/>
    <row r="2362" ht="27.6" customHeight="1" x14ac:dyDescent="0.25"/>
    <row r="2363" ht="27.6" customHeight="1" x14ac:dyDescent="0.25"/>
    <row r="2364" ht="27.6" customHeight="1" x14ac:dyDescent="0.25"/>
    <row r="2365" ht="27.6" customHeight="1" x14ac:dyDescent="0.25"/>
    <row r="2366" ht="27.6" customHeight="1" x14ac:dyDescent="0.25"/>
    <row r="2367" ht="27.6" customHeight="1" x14ac:dyDescent="0.25"/>
    <row r="2368" ht="27.6" customHeight="1" x14ac:dyDescent="0.25"/>
    <row r="2369" ht="27.6" customHeight="1" x14ac:dyDescent="0.25"/>
    <row r="2370" ht="27.6" customHeight="1" x14ac:dyDescent="0.25"/>
    <row r="2371" ht="27.6" customHeight="1" x14ac:dyDescent="0.25"/>
    <row r="2372" ht="27.6" customHeight="1" x14ac:dyDescent="0.25"/>
    <row r="2373" ht="27.6" customHeight="1" x14ac:dyDescent="0.25"/>
    <row r="2374" ht="27.6" customHeight="1" x14ac:dyDescent="0.25"/>
    <row r="2375" ht="27.6" customHeight="1" x14ac:dyDescent="0.25"/>
    <row r="2376" ht="27.6" customHeight="1" x14ac:dyDescent="0.25"/>
    <row r="2377" ht="27.6" customHeight="1" x14ac:dyDescent="0.25"/>
    <row r="2378" ht="27.6" customHeight="1" x14ac:dyDescent="0.25"/>
    <row r="2379" ht="27.6" customHeight="1" x14ac:dyDescent="0.25"/>
    <row r="2380" ht="27.6" customHeight="1" x14ac:dyDescent="0.25"/>
    <row r="2381" ht="27.6" customHeight="1" x14ac:dyDescent="0.25"/>
    <row r="2382" ht="27.6" customHeight="1" x14ac:dyDescent="0.25"/>
    <row r="2383" ht="27.6" customHeight="1" x14ac:dyDescent="0.25"/>
    <row r="2384" ht="27.6" customHeight="1" x14ac:dyDescent="0.25"/>
    <row r="2385" ht="27.6" customHeight="1" x14ac:dyDescent="0.25"/>
    <row r="2386" ht="27.6" customHeight="1" x14ac:dyDescent="0.25"/>
    <row r="2387" ht="27.6" customHeight="1" x14ac:dyDescent="0.25"/>
    <row r="2388" ht="27.6" customHeight="1" x14ac:dyDescent="0.25"/>
    <row r="2389" ht="27.6" customHeight="1" x14ac:dyDescent="0.25"/>
    <row r="2390" ht="27.6" customHeight="1" x14ac:dyDescent="0.25"/>
    <row r="2391" ht="27.6" customHeight="1" x14ac:dyDescent="0.25"/>
    <row r="2392" ht="27.6" customHeight="1" x14ac:dyDescent="0.25"/>
    <row r="2393" ht="27.6" customHeight="1" x14ac:dyDescent="0.25"/>
    <row r="2394" ht="27.6" customHeight="1" x14ac:dyDescent="0.25"/>
    <row r="2395" ht="27.6" customHeight="1" x14ac:dyDescent="0.25"/>
    <row r="2396" ht="27.6" customHeight="1" x14ac:dyDescent="0.25"/>
    <row r="2397" ht="27.6" customHeight="1" x14ac:dyDescent="0.25"/>
    <row r="2398" ht="27.6" customHeight="1" x14ac:dyDescent="0.25"/>
    <row r="2399" ht="27.6" customHeight="1" x14ac:dyDescent="0.25"/>
    <row r="2400" ht="27.6" customHeight="1" x14ac:dyDescent="0.25"/>
    <row r="2401" ht="27.6" customHeight="1" x14ac:dyDescent="0.25"/>
    <row r="2402" ht="27.6" customHeight="1" x14ac:dyDescent="0.25"/>
    <row r="2403" ht="27.6" customHeight="1" x14ac:dyDescent="0.25"/>
    <row r="2404" ht="27.6" customHeight="1" x14ac:dyDescent="0.25"/>
    <row r="2405" ht="27.6" customHeight="1" x14ac:dyDescent="0.25"/>
    <row r="2406" ht="27.6" customHeight="1" x14ac:dyDescent="0.25"/>
    <row r="2407" ht="27.6" customHeight="1" x14ac:dyDescent="0.25"/>
    <row r="2408" ht="27.6" customHeight="1" x14ac:dyDescent="0.25"/>
    <row r="2409" ht="27.6" customHeight="1" x14ac:dyDescent="0.25"/>
    <row r="2410" ht="27.6" customHeight="1" x14ac:dyDescent="0.25"/>
    <row r="2411" ht="27.6" customHeight="1" x14ac:dyDescent="0.25"/>
    <row r="2412" ht="27.6" customHeight="1" x14ac:dyDescent="0.25"/>
    <row r="2413" ht="27.6" customHeight="1" x14ac:dyDescent="0.25"/>
    <row r="2414" ht="27.6" customHeight="1" x14ac:dyDescent="0.25"/>
    <row r="2415" ht="27.6" customHeight="1" x14ac:dyDescent="0.25"/>
    <row r="2416" ht="27.6" customHeight="1" x14ac:dyDescent="0.25"/>
    <row r="2417" ht="27.6" customHeight="1" x14ac:dyDescent="0.25"/>
    <row r="2418" ht="27.6" customHeight="1" x14ac:dyDescent="0.25"/>
    <row r="2419" ht="27.6" customHeight="1" x14ac:dyDescent="0.25"/>
    <row r="2420" ht="27.6" customHeight="1" x14ac:dyDescent="0.25"/>
    <row r="2421" ht="27.6" customHeight="1" x14ac:dyDescent="0.25"/>
    <row r="2422" ht="27.6" customHeight="1" x14ac:dyDescent="0.25"/>
    <row r="2423" ht="27.6" customHeight="1" x14ac:dyDescent="0.25"/>
    <row r="2424" ht="27.6" customHeight="1" x14ac:dyDescent="0.25"/>
    <row r="2425" ht="27.6" customHeight="1" x14ac:dyDescent="0.25"/>
    <row r="2426" ht="27.6" customHeight="1" x14ac:dyDescent="0.25"/>
    <row r="2427" ht="27.6" customHeight="1" x14ac:dyDescent="0.25"/>
    <row r="2428" ht="27.6" customHeight="1" x14ac:dyDescent="0.25"/>
    <row r="2429" ht="27.6" customHeight="1" x14ac:dyDescent="0.25"/>
    <row r="2430" ht="27.6" customHeight="1" x14ac:dyDescent="0.25"/>
    <row r="2431" ht="27.6" customHeight="1" x14ac:dyDescent="0.25"/>
    <row r="2432" ht="27.6" customHeight="1" x14ac:dyDescent="0.25"/>
    <row r="2433" ht="27.6" customHeight="1" x14ac:dyDescent="0.25"/>
    <row r="2434" ht="27.6" customHeight="1" x14ac:dyDescent="0.25"/>
    <row r="2435" ht="27.6" customHeight="1" x14ac:dyDescent="0.25"/>
    <row r="2436" ht="27.6" customHeight="1" x14ac:dyDescent="0.25"/>
    <row r="2437" ht="27.6" customHeight="1" x14ac:dyDescent="0.25"/>
    <row r="2438" ht="27.6" customHeight="1" x14ac:dyDescent="0.25"/>
    <row r="2439" ht="27.6" customHeight="1" x14ac:dyDescent="0.25"/>
    <row r="2440" ht="27.6" customHeight="1" x14ac:dyDescent="0.25"/>
    <row r="2441" ht="27.6" customHeight="1" x14ac:dyDescent="0.25"/>
    <row r="2442" ht="27.6" customHeight="1" x14ac:dyDescent="0.25"/>
    <row r="2443" ht="27.6" customHeight="1" x14ac:dyDescent="0.25"/>
    <row r="2444" ht="27.6" customHeight="1" x14ac:dyDescent="0.25"/>
    <row r="2445" ht="27.6" customHeight="1" x14ac:dyDescent="0.25"/>
    <row r="2446" ht="27.6" customHeight="1" x14ac:dyDescent="0.25"/>
    <row r="2447" ht="27.6" customHeight="1" x14ac:dyDescent="0.25"/>
    <row r="2448" ht="27.6" customHeight="1" x14ac:dyDescent="0.25"/>
    <row r="2449" ht="27.6" customHeight="1" x14ac:dyDescent="0.25"/>
    <row r="2450" ht="27.6" customHeight="1" x14ac:dyDescent="0.25"/>
    <row r="2451" ht="27.6" customHeight="1" x14ac:dyDescent="0.25"/>
    <row r="2452" ht="27.6" customHeight="1" x14ac:dyDescent="0.25"/>
    <row r="2453" ht="27.6" customHeight="1" x14ac:dyDescent="0.25"/>
    <row r="2454" ht="27.6" customHeight="1" x14ac:dyDescent="0.25"/>
    <row r="2455" ht="27.6" customHeight="1" x14ac:dyDescent="0.25"/>
    <row r="2456" ht="27.6" customHeight="1" x14ac:dyDescent="0.25"/>
    <row r="2457" ht="27.6" customHeight="1" x14ac:dyDescent="0.25"/>
    <row r="2458" ht="27.6" customHeight="1" x14ac:dyDescent="0.25"/>
    <row r="2459" ht="27.6" customHeight="1" x14ac:dyDescent="0.25"/>
    <row r="2460" ht="27.6" customHeight="1" x14ac:dyDescent="0.25"/>
    <row r="2461" ht="27.6" customHeight="1" x14ac:dyDescent="0.25"/>
    <row r="2462" ht="27.6" customHeight="1" x14ac:dyDescent="0.25"/>
    <row r="2463" ht="27.6" customHeight="1" x14ac:dyDescent="0.25"/>
    <row r="2464" ht="27.6" customHeight="1" x14ac:dyDescent="0.25"/>
    <row r="2465" ht="27.6" customHeight="1" x14ac:dyDescent="0.25"/>
    <row r="2466" ht="27.6" customHeight="1" x14ac:dyDescent="0.25"/>
    <row r="2467" ht="27.6" customHeight="1" x14ac:dyDescent="0.25"/>
    <row r="2468" ht="27.6" customHeight="1" x14ac:dyDescent="0.25"/>
    <row r="2469" ht="27.6" customHeight="1" x14ac:dyDescent="0.25"/>
    <row r="2470" ht="27.6" customHeight="1" x14ac:dyDescent="0.25"/>
    <row r="2471" ht="27.6" customHeight="1" x14ac:dyDescent="0.25"/>
    <row r="2472" ht="27.6" customHeight="1" x14ac:dyDescent="0.25"/>
    <row r="2473" ht="27.6" customHeight="1" x14ac:dyDescent="0.25"/>
    <row r="2474" ht="27.6" customHeight="1" x14ac:dyDescent="0.25"/>
    <row r="2475" ht="27.6" customHeight="1" x14ac:dyDescent="0.25"/>
    <row r="2476" ht="27.6" customHeight="1" x14ac:dyDescent="0.25"/>
    <row r="2477" ht="27.6" customHeight="1" x14ac:dyDescent="0.25"/>
    <row r="2478" ht="27.6" customHeight="1" x14ac:dyDescent="0.25"/>
    <row r="2479" ht="27.6" customHeight="1" x14ac:dyDescent="0.25"/>
    <row r="2480" ht="27.6" customHeight="1" x14ac:dyDescent="0.25"/>
    <row r="2481" ht="27.6" customHeight="1" x14ac:dyDescent="0.25"/>
    <row r="2482" ht="27.6" customHeight="1" x14ac:dyDescent="0.25"/>
    <row r="2483" ht="27.6" customHeight="1" x14ac:dyDescent="0.25"/>
    <row r="2484" ht="27.6" customHeight="1" x14ac:dyDescent="0.25"/>
    <row r="2485" ht="27.6" customHeight="1" x14ac:dyDescent="0.25"/>
    <row r="2486" ht="27.6" customHeight="1" x14ac:dyDescent="0.25"/>
    <row r="2487" ht="27.6" customHeight="1" x14ac:dyDescent="0.25"/>
    <row r="2488" ht="27.6" customHeight="1" x14ac:dyDescent="0.25"/>
    <row r="2489" ht="27.6" customHeight="1" x14ac:dyDescent="0.25"/>
    <row r="2490" ht="27.6" customHeight="1" x14ac:dyDescent="0.25"/>
    <row r="2491" ht="27.6" customHeight="1" x14ac:dyDescent="0.25"/>
    <row r="2492" ht="27.6" customHeight="1" x14ac:dyDescent="0.25"/>
    <row r="2493" ht="27.6" customHeight="1" x14ac:dyDescent="0.25"/>
    <row r="2494" ht="27.6" customHeight="1" x14ac:dyDescent="0.25"/>
    <row r="2495" ht="27.6" customHeight="1" x14ac:dyDescent="0.25"/>
    <row r="2496" ht="27.6" customHeight="1" x14ac:dyDescent="0.25"/>
    <row r="2497" ht="27.6" customHeight="1" x14ac:dyDescent="0.25"/>
    <row r="2498" ht="27.6" customHeight="1" x14ac:dyDescent="0.25"/>
    <row r="2499" ht="27.6" customHeight="1" x14ac:dyDescent="0.25"/>
    <row r="2500" ht="27.6" customHeight="1" x14ac:dyDescent="0.25"/>
    <row r="2501" ht="27.6" customHeight="1" x14ac:dyDescent="0.25"/>
    <row r="2502" ht="27.6" customHeight="1" x14ac:dyDescent="0.25"/>
    <row r="2503" ht="27.6" customHeight="1" x14ac:dyDescent="0.25"/>
    <row r="2504" ht="27.6" customHeight="1" x14ac:dyDescent="0.25"/>
    <row r="2505" ht="27.6" customHeight="1" x14ac:dyDescent="0.25"/>
    <row r="2506" ht="27.6" customHeight="1" x14ac:dyDescent="0.25"/>
    <row r="2507" ht="27.6" customHeight="1" x14ac:dyDescent="0.25"/>
    <row r="2508" ht="27.6" customHeight="1" x14ac:dyDescent="0.25"/>
    <row r="2509" ht="27.6" customHeight="1" x14ac:dyDescent="0.25"/>
    <row r="2510" ht="27.6" customHeight="1" x14ac:dyDescent="0.25"/>
    <row r="2511" ht="27.6" customHeight="1" x14ac:dyDescent="0.25"/>
    <row r="2512" ht="27.6" customHeight="1" x14ac:dyDescent="0.25"/>
    <row r="2513" ht="27.6" customHeight="1" x14ac:dyDescent="0.25"/>
    <row r="2514" ht="27.6" customHeight="1" x14ac:dyDescent="0.25"/>
    <row r="2515" ht="27.6" customHeight="1" x14ac:dyDescent="0.25"/>
    <row r="2516" ht="27.6" customHeight="1" x14ac:dyDescent="0.25"/>
    <row r="2517" ht="27.6" customHeight="1" x14ac:dyDescent="0.25"/>
    <row r="2518" ht="27.6" customHeight="1" x14ac:dyDescent="0.25"/>
    <row r="2519" ht="27.6" customHeight="1" x14ac:dyDescent="0.25"/>
    <row r="2520" ht="27.6" customHeight="1" x14ac:dyDescent="0.25"/>
    <row r="2521" ht="27.6" customHeight="1" x14ac:dyDescent="0.25"/>
    <row r="2522" ht="27.6" customHeight="1" x14ac:dyDescent="0.25"/>
    <row r="2523" ht="27.6" customHeight="1" x14ac:dyDescent="0.25"/>
    <row r="2524" ht="27.6" customHeight="1" x14ac:dyDescent="0.25"/>
    <row r="2525" ht="27.6" customHeight="1" x14ac:dyDescent="0.25"/>
    <row r="2526" ht="27.6" customHeight="1" x14ac:dyDescent="0.25"/>
    <row r="2527" ht="27.6" customHeight="1" x14ac:dyDescent="0.25"/>
    <row r="2528" ht="27.6" customHeight="1" x14ac:dyDescent="0.25"/>
    <row r="2529" ht="27.6" customHeight="1" x14ac:dyDescent="0.25"/>
    <row r="2530" ht="27.6" customHeight="1" x14ac:dyDescent="0.25"/>
    <row r="2531" ht="27.6" customHeight="1" x14ac:dyDescent="0.25"/>
    <row r="2532" ht="27.6" customHeight="1" x14ac:dyDescent="0.25"/>
    <row r="2533" ht="27.6" customHeight="1" x14ac:dyDescent="0.25"/>
    <row r="2534" ht="27.6" customHeight="1" x14ac:dyDescent="0.25"/>
    <row r="2535" ht="27.6" customHeight="1" x14ac:dyDescent="0.25"/>
    <row r="2536" ht="27.6" customHeight="1" x14ac:dyDescent="0.25"/>
    <row r="2537" ht="27.6" customHeight="1" x14ac:dyDescent="0.25"/>
    <row r="2538" ht="27.6" customHeight="1" x14ac:dyDescent="0.25"/>
    <row r="2539" ht="27.6" customHeight="1" x14ac:dyDescent="0.25"/>
    <row r="2540" ht="27.6" customHeight="1" x14ac:dyDescent="0.25"/>
    <row r="2541" ht="27.6" customHeight="1" x14ac:dyDescent="0.25"/>
    <row r="2542" ht="27.6" customHeight="1" x14ac:dyDescent="0.25"/>
    <row r="2543" ht="27.6" customHeight="1" x14ac:dyDescent="0.25"/>
    <row r="2544" ht="27.6" customHeight="1" x14ac:dyDescent="0.25"/>
    <row r="2545" ht="27.6" customHeight="1" x14ac:dyDescent="0.25"/>
    <row r="2546" ht="27.6" customHeight="1" x14ac:dyDescent="0.25"/>
    <row r="2547" ht="27.6" customHeight="1" x14ac:dyDescent="0.25"/>
    <row r="2548" ht="27.6" customHeight="1" x14ac:dyDescent="0.25"/>
    <row r="2549" ht="27.6" customHeight="1" x14ac:dyDescent="0.25"/>
    <row r="2550" ht="27.6" customHeight="1" x14ac:dyDescent="0.25"/>
    <row r="2551" ht="27.6" customHeight="1" x14ac:dyDescent="0.25"/>
    <row r="2552" ht="27.6" customHeight="1" x14ac:dyDescent="0.25"/>
    <row r="2553" ht="27.6" customHeight="1" x14ac:dyDescent="0.25"/>
    <row r="2554" ht="27.6" customHeight="1" x14ac:dyDescent="0.25"/>
    <row r="2555" ht="27.6" customHeight="1" x14ac:dyDescent="0.25"/>
    <row r="2556" ht="27.6" customHeight="1" x14ac:dyDescent="0.25"/>
    <row r="2557" ht="27.6" customHeight="1" x14ac:dyDescent="0.25"/>
    <row r="2558" ht="27.6" customHeight="1" x14ac:dyDescent="0.25"/>
    <row r="2559" ht="27.6" customHeight="1" x14ac:dyDescent="0.25"/>
    <row r="2560" ht="27.6" customHeight="1" x14ac:dyDescent="0.25"/>
  </sheetData>
  <sheetProtection formatCells="0" formatColumns="0" formatRows="0" selectLockedCells="1" sort="0" autoFilter="0" pivotTables="0"/>
  <autoFilter ref="C4:H4" xr:uid="{F1C01463-C48D-4B36-87E4-0DAF7BB4890F}"/>
  <phoneticPr fontId="2" type="noConversion"/>
  <conditionalFormatting sqref="N406:N410 D5:D404">
    <cfRule type="cellIs" dxfId="55" priority="36" operator="equal">
      <formula>"Sim"</formula>
    </cfRule>
    <cfRule type="cellIs" dxfId="54" priority="37" operator="equal">
      <formula>"Não"</formula>
    </cfRule>
  </conditionalFormatting>
  <conditionalFormatting sqref="H5:L404">
    <cfRule type="colorScale" priority="16">
      <colorScale>
        <cfvo type="min"/>
        <cfvo type="percentile" val="50"/>
        <cfvo type="max"/>
        <color rgb="FFF0462E"/>
        <color rgb="FFFFC000"/>
        <color rgb="FF55B03E"/>
      </colorScale>
    </cfRule>
  </conditionalFormatting>
  <conditionalFormatting sqref="E5:E404">
    <cfRule type="cellIs" dxfId="53" priority="21" operator="equal">
      <formula>$N$410</formula>
    </cfRule>
    <cfRule type="cellIs" dxfId="52" priority="22" operator="equal">
      <formula>$N$409</formula>
    </cfRule>
    <cfRule type="cellIs" dxfId="51" priority="25" operator="equal">
      <formula>$N$408</formula>
    </cfRule>
    <cfRule type="cellIs" dxfId="50" priority="28" operator="equal">
      <formula>$N$407</formula>
    </cfRule>
    <cfRule type="cellIs" dxfId="49" priority="31" operator="equal">
      <formula>$N$406</formula>
    </cfRule>
  </conditionalFormatting>
  <conditionalFormatting sqref="F5:F404">
    <cfRule type="cellIs" dxfId="48" priority="18" operator="equal">
      <formula>$N$416</formula>
    </cfRule>
    <cfRule type="cellIs" dxfId="47" priority="20" operator="equal">
      <formula>$N$415</formula>
    </cfRule>
    <cfRule type="cellIs" dxfId="46" priority="24" operator="equal">
      <formula>$N$414</formula>
    </cfRule>
    <cfRule type="cellIs" dxfId="45" priority="27" operator="equal">
      <formula>$N$413</formula>
    </cfRule>
    <cfRule type="cellIs" dxfId="44" priority="30" operator="equal">
      <formula>$N$412</formula>
    </cfRule>
  </conditionalFormatting>
  <conditionalFormatting sqref="G5:G404">
    <cfRule type="cellIs" dxfId="43" priority="17" operator="equal">
      <formula>$N$422</formula>
    </cfRule>
    <cfRule type="cellIs" dxfId="42" priority="19" operator="equal">
      <formula>$N$421</formula>
    </cfRule>
    <cfRule type="cellIs" dxfId="41" priority="23" operator="equal">
      <formula>$N$420</formula>
    </cfRule>
    <cfRule type="cellIs" dxfId="40" priority="26" operator="equal">
      <formula>$N$419</formula>
    </cfRule>
    <cfRule type="cellIs" dxfId="39" priority="29" operator="equal">
      <formula>$N$418</formula>
    </cfRule>
  </conditionalFormatting>
  <dataValidations count="3">
    <dataValidation type="list" allowBlank="1" showInputMessage="1" showErrorMessage="1" sqref="E5:E404" xr:uid="{E2A5F518-638B-402A-BA6E-1719C60BAB69}">
      <formula1>$N$406:$N$410</formula1>
    </dataValidation>
    <dataValidation type="list" allowBlank="1" showInputMessage="1" showErrorMessage="1" sqref="F5:F404" xr:uid="{FA434695-0B3C-48B9-B073-0B9AC626D144}">
      <formula1>$N$412:$N$416</formula1>
    </dataValidation>
    <dataValidation type="list" allowBlank="1" showInputMessage="1" showErrorMessage="1" sqref="G5:G404" xr:uid="{C510E56B-0CEE-46DE-8E0F-36B046E13A8D}">
      <formula1>$N$418:$N$422</formula1>
    </dataValidation>
  </dataValidations>
  <pageMargins left="0.51181102362204722" right="0.51181102362204722" top="0.78740157480314965" bottom="0.78740157480314965" header="0.31496062992125984" footer="0.31496062992125984"/>
  <pageSetup paperSize="9" scale="6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3251930-9527-42D2-9142-A0785725738F}">
          <x14:formula1>
            <xm:f>Analysis!$C$7:$C$12</xm:f>
          </x14:formula1>
          <xm:sqref>D5:D404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17</vt:i4>
      </vt:variant>
    </vt:vector>
  </HeadingPairs>
  <TitlesOfParts>
    <vt:vector size="32" baseType="lpstr">
      <vt:lpstr>Settings</vt:lpstr>
      <vt:lpstr>D1</vt:lpstr>
      <vt:lpstr>D2</vt:lpstr>
      <vt:lpstr>D3</vt:lpstr>
      <vt:lpstr>D4</vt:lpstr>
      <vt:lpstr>D5</vt:lpstr>
      <vt:lpstr>D6</vt:lpstr>
      <vt:lpstr>Analysis</vt:lpstr>
      <vt:lpstr>Opportunities</vt:lpstr>
      <vt:lpstr>AP</vt:lpstr>
      <vt:lpstr>Reports</vt:lpstr>
      <vt:lpstr>Control</vt:lpstr>
      <vt:lpstr>Summary</vt:lpstr>
      <vt:lpstr>Dashboard</vt:lpstr>
      <vt:lpstr>Dashboard2</vt:lpstr>
      <vt:lpstr>Analysis!Área_de_impresión</vt:lpstr>
      <vt:lpstr>AP!Área_de_impresión</vt:lpstr>
      <vt:lpstr>Control!Área_de_impresión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'D6'!Área_de_impresión</vt:lpstr>
      <vt:lpstr>Dashboard!Área_de_impresión</vt:lpstr>
      <vt:lpstr>Dashboard2!Área_de_impresión</vt:lpstr>
      <vt:lpstr>Opportunities!Área_de_impresión</vt:lpstr>
      <vt:lpstr>Reports!Área_de_impresión</vt:lpstr>
      <vt:lpstr>Settings!Área_de_impresión</vt:lpstr>
      <vt:lpstr>Summary!Área_de_impresión</vt:lpstr>
      <vt:lpstr>AP!Títulos_a_imprimir</vt:lpstr>
      <vt:lpstr>Opportunities!Títulos_a_imprimir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Diagnostico empresarial</dc:title>
  <dc:creator>Jovani Solís</dc:creator>
  <cp:lastModifiedBy>DEIBER CHAVARRI</cp:lastModifiedBy>
  <cp:lastPrinted>2022-04-03T21:09:09Z</cp:lastPrinted>
  <dcterms:modified xsi:type="dcterms:W3CDTF">2023-05-10T02:39:06Z</dcterms:modified>
</cp:coreProperties>
</file>